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6780" windowHeight="17020" activeTab="3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<sst xmlns="http://schemas.openxmlformats.org/spreadsheetml/2006/main" count="360" uniqueCount="33">
  <si>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</si>
  <si>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</si>
  <si>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</si>
  <si>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</si>
  <si>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</si>
  <si>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</si>
  <si>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</si>
  <si>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</si>
  <si>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</si>
  <si>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</si>
  <si>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</si>
  <si>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</si>
  <si>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Crime Scene Investigation</t>
  </si>
  <si>
    <t>P</t>
  </si>
  <si>
    <t>Standard</t>
  </si>
  <si>
    <t>Crime Scene Processing</t>
  </si>
  <si>
    <t>Evidence Collecting, Package and Process</t>
  </si>
  <si>
    <t>Written Exam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</si>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</sst>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23">
        <f>IF(ISERROR(AVERAGE(Judge1:Judge10!F7))," ",AVERAGE(Judge1:Judge10!F7))</f>
        <v>471</v>
      </c>
      <c r="G7" s="23">
        <f>IF(ISERROR(AVERAGE(Judge1:Judge10!G7))," ",AVERAGE(Judge1:Judge10!G7))</f>
        <v>467</v>
      </c>
      <c r="H7" s="23">
        <f>IF(ISERROR(AVERAGE(Judge1:Judge10!H7))," ",AVERAGE(Judge1:Judge10!H7))</f>
        <v>365.5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23">
        <f>IF(ISERROR(AVERAGE(Judge1:Judge10!F8))," ",AVERAGE(Judge1:Judge10!F8))</f>
        <v>400</v>
      </c>
      <c r="G8" s="23">
        <f>IF(ISERROR(AVERAGE(Judge1:Judge10!G8))," ",AVERAGE(Judge1:Judge10!G8))</f>
        <v>318</v>
      </c>
      <c r="H8" s="23">
        <f>IF(ISERROR(AVERAGE(Judge1:Judge10!H8))," ",AVERAGE(Judge1:Judge10!H8))</f>
        <v>190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23">
        <f>IF(ISERROR(AVERAGE(Judge1:Judge10!F9))," ",AVERAGE(Judge1:Judge10!F9))</f>
        <v>92</v>
      </c>
      <c r="G9" s="23">
        <f>IF(ISERROR(AVERAGE(Judge1:Judge10!G9))," ",AVERAGE(Judge1:Judge10!G9))</f>
        <v>96</v>
      </c>
      <c r="H9" s="23">
        <f>IF(ISERROR(AVERAGE(Judge1:Judge10!H9))," ",AVERAGE(Judge1:Judge10!H9))</f>
        <v>72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24" t="str">
        <f>IF(ISERROR(AVERAGE(Judge1:Judge10!F10))," ",AVERAGE(Judge1:Judge10!F10))</f>
        <v> </v>
      </c>
      <c r="G10" s="24" t="str">
        <f>IF(ISERROR(AVERAGE(Judge1:Judge10!G10))," ",AVERAGE(Judge1:Judge10!G10))</f>
        <v> </v>
      </c>
      <c r="H10" s="24" t="str">
        <f>IF(ISERROR(AVERAGE(Judge1:Judge10!H10))," ",AVERAGE(Judge1:Judge10!H10))</f>
        <v> </v>
      </c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24" t="str">
        <f>IF(ISERROR(AVERAGE(Judge1:Judge10!F11))," ",AVERAGE(Judge1:Judge10!F11))</f>
        <v> </v>
      </c>
      <c r="G11" s="24" t="str">
        <f>IF(ISERROR(AVERAGE(Judge1:Judge10!G11))," ",AVERAGE(Judge1:Judge10!G11))</f>
        <v> </v>
      </c>
      <c r="H11" s="24" t="str">
        <f>IF(ISERROR(AVERAGE(Judge1:Judge10!H11))," ",AVERAGE(Judge1:Judge10!H11))</f>
        <v> </v>
      </c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963</v>
      </c>
      <c r="G14" s="16">
        <f>SUM($G$7:$G$11)</f>
        <v>881</v>
      </c>
      <c r="H14" s="16">
        <f>SUM($H$7:$H$11)</f>
        <v>627.5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23</v>
      </c>
      <c r="D16" s="17">
        <f>LARGE($F$14:$H$14,1)</f>
        <v>963</v>
      </c>
      <c r="E16">
        <f>INDEX($F$6:$H$6,MATCH($D$16,$F$14:$H$14,0))</f>
        <v>11457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26</v>
      </c>
      <c r="D17" s="18">
        <f>LARGE($F$14:$H$14,2)</f>
        <v>881</v>
      </c>
      <c r="E17">
        <f>INDEX($F$6:$H$6,MATCH($D$17,$F$14:$H$14,0))</f>
        <v>11581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19">
        <f>LARGE($F$14:$H$14,3)</f>
        <v>627.5</v>
      </c>
      <c r="E18">
        <f>INDEX($F$6:$H$6,MATCH($D$18,$F$14:$H$14,0))</f>
        <v>11794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20" t="e">
        <f>LARGE($F$14:$H$14,4)</f>
        <v>#NUM!</v>
      </c>
      <c r="E19" t="e">
        <f>INDEX($F$6:$H$6,MATCH($D$19,$F$14:$H$14,0))</f>
        <v>#NUM!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21" t="e">
        <f>LARGE($F$14:$H$14,5)</f>
        <v>#NUM!</v>
      </c>
      <c r="E20" t="e">
        <f>INDEX($F$6:$H$6,MATCH($D$20,$F$14:$H$14,0))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Totals!$E$10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Totals!$E$11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Totals!$D$16</formula>
    </cfRule>
    <cfRule type="cellIs" priority="12" dxfId="1" operator="equal" stopIfTrue="1">
      <formula>Totals!$D$17</formula>
    </cfRule>
    <cfRule type="cellIs" priority="13" dxfId="0" operator="equal" stopIfTrue="1">
      <formula>Totals!$D$18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Judge9!$E$10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Judge9!$E$11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Judge9!$D$16</formula>
    </cfRule>
    <cfRule type="cellIs" priority="12" dxfId="1" operator="equal" stopIfTrue="1">
      <formula>Judge9!$D$17</formula>
    </cfRule>
    <cfRule type="cellIs" priority="13" dxfId="0" operator="equal" stopIfTrue="1">
      <formula>Judge9!$D$18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Judge10!$E$10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Judge10!$E$11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Judge10!$D$16</formula>
    </cfRule>
    <cfRule type="cellIs" priority="12" dxfId="1" operator="equal" stopIfTrue="1">
      <formula>Judge10!$D$17</formula>
    </cfRule>
    <cfRule type="cellIs" priority="13" dxfId="0" operator="equal" stopIfTrue="1">
      <formula>Judge10!$D$18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32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11457</v>
      </c>
      <c r="G6" s="25">
        <v>11581</v>
      </c>
      <c r="H6" s="25">
        <v>11794</v>
      </c>
      <c r="I6" s="1"/>
    </row>
    <row r="7" spans="1:78" ht="30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26"/>
      <c r="G7" s="26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26"/>
      <c r="G8" s="26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26"/>
      <c r="G9" s="26"/>
      <c r="H9" s="2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26"/>
      <c r="G10" s="26"/>
      <c r="H10" s="26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26"/>
      <c r="G11" s="26"/>
      <c r="H11" s="26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23</v>
      </c>
      <c r="D16" s="17">
        <f>LARGE($F$14:$H$14,1)</f>
        <v>0</v>
      </c>
      <c r="E16">
        <f>INDEX($F$6:$H$6,MATCH($D$16,$F$14:$H$14,0))</f>
        <v>11457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26</v>
      </c>
      <c r="D17" s="18">
        <f>LARGE($F$14:$H$14,2)</f>
        <v>0</v>
      </c>
      <c r="E17">
        <f>INDEX($F$6:$H$6,MATCH($D$17,$F$14:$H$14,0))</f>
        <v>11457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19">
        <f>LARGE($F$14:$H$14,3)</f>
        <v>0</v>
      </c>
      <c r="E18">
        <f>INDEX($F$6:$H$6,MATCH($D$18,$F$14:$H$14,0))</f>
        <v>11457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20" t="e">
        <f>LARGE($F$14:$H$14,4)</f>
        <v>#NUM!</v>
      </c>
      <c r="E19" t="e">
        <f>INDEX($F$6:$H$6,MATCH($D$19,$F$14:$H$14,0))</f>
        <v>#NUM!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21" t="e">
        <f>LARGE($F$14:$H$14,5)</f>
        <v>#NUM!</v>
      </c>
      <c r="E20" t="e">
        <f>INDEX($F$6:$H$6,MATCH($D$20,$F$14:$H$14,0))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lessThan" stopIfTrue="1">
      <formula>Printable!$E$10</formula>
    </cfRule>
    <cfRule type="cellIs" priority="8" dxfId="3" operator="greaterThan" stopIfTrue="1">
      <formula>0</formula>
    </cfRule>
  </conditionalFormatting>
  <conditionalFormatting sqref="E11">
    <cfRule type="cellIs" priority="9" dxfId="3" operator="lessThan" stopIfTrue="1">
      <formula>Printable!$E$11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Printable!$D$16</formula>
    </cfRule>
    <cfRule type="cellIs" priority="12" dxfId="1" operator="equal" stopIfTrue="1">
      <formula>Printable!$D$17</formula>
    </cfRule>
    <cfRule type="cellIs" priority="13" dxfId="0" operator="equal" stopIfTrue="1">
      <formula>Printable!$D$18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9" sqref="H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>
        <v>473</v>
      </c>
      <c r="G7" s="9">
        <v>469</v>
      </c>
      <c r="H7" s="9">
        <v>373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>
        <v>400</v>
      </c>
      <c r="G8" s="9">
        <v>318</v>
      </c>
      <c r="H8" s="9">
        <v>190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>
        <v>92</v>
      </c>
      <c r="G9" s="9">
        <v>96</v>
      </c>
      <c r="H9" s="9">
        <v>72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965</v>
      </c>
      <c r="G14" s="16">
        <f>SUM($G$7:$G$11)</f>
        <v>883</v>
      </c>
      <c r="H14" s="16">
        <f>SUM($H$7:$H$11)</f>
        <v>635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Judge1!$E$10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Judge1!$E$11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Judge1!$D$16</formula>
    </cfRule>
    <cfRule type="cellIs" priority="12" dxfId="1" operator="equal" stopIfTrue="1">
      <formula>Judge1!$D$17</formula>
    </cfRule>
    <cfRule type="cellIs" priority="13" dxfId="0" operator="equal" stopIfTrue="1">
      <formula>Judge1!$D$18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9" sqref="H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>
        <v>469</v>
      </c>
      <c r="G7" s="9">
        <v>465</v>
      </c>
      <c r="H7" s="9">
        <v>358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469</v>
      </c>
      <c r="G14" s="16">
        <f>SUM($G$7:$G$11)</f>
        <v>465</v>
      </c>
      <c r="H14" s="16">
        <f>SUM($H$7:$H$11)</f>
        <v>358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Judge2!$E$10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Judge2!$E$11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Judge2!$D$16</formula>
    </cfRule>
    <cfRule type="cellIs" priority="12" dxfId="1" operator="equal" stopIfTrue="1">
      <formula>Judge2!$D$17</formula>
    </cfRule>
    <cfRule type="cellIs" priority="13" dxfId="0" operator="equal" stopIfTrue="1">
      <formula>Judge2!$D$18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Judge3!$E$10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Judge3!$E$11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Judge3!$D$16</formula>
    </cfRule>
    <cfRule type="cellIs" priority="12" dxfId="1" operator="equal" stopIfTrue="1">
      <formula>Judge3!$D$17</formula>
    </cfRule>
    <cfRule type="cellIs" priority="13" dxfId="0" operator="equal" stopIfTrue="1">
      <formula>Judge3!$D$18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Judge4!$E$10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Judge4!$E$11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Judge4!$D$16</formula>
    </cfRule>
    <cfRule type="cellIs" priority="12" dxfId="1" operator="equal" stopIfTrue="1">
      <formula>Judge4!$D$17</formula>
    </cfRule>
    <cfRule type="cellIs" priority="13" dxfId="0" operator="equal" stopIfTrue="1">
      <formula>Judge4!$D$18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Judge5!$E$10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Judge5!$E$11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Judge5!$D$16</formula>
    </cfRule>
    <cfRule type="cellIs" priority="12" dxfId="1" operator="equal" stopIfTrue="1">
      <formula>Judge5!$D$17</formula>
    </cfRule>
    <cfRule type="cellIs" priority="13" dxfId="0" operator="equal" stopIfTrue="1">
      <formula>Judge5!$D$18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Judge6!$E$10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Judge6!$E$11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Judge6!$D$16</formula>
    </cfRule>
    <cfRule type="cellIs" priority="12" dxfId="1" operator="equal" stopIfTrue="1">
      <formula>Judge6!$D$17</formula>
    </cfRule>
    <cfRule type="cellIs" priority="13" dxfId="0" operator="equal" stopIfTrue="1">
      <formula>Judge6!$D$18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Judge7!$E$10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Judge7!$E$11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Judge7!$D$16</formula>
    </cfRule>
    <cfRule type="cellIs" priority="12" dxfId="1" operator="equal" stopIfTrue="1">
      <formula>Judge7!$D$17</formula>
    </cfRule>
    <cfRule type="cellIs" priority="13" dxfId="0" operator="equal" stopIfTrue="1">
      <formula>Judge7!$D$18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11457</v>
      </c>
      <c r="G6" s="1">
        <v>11581</v>
      </c>
      <c r="H6" s="1">
        <v>11794</v>
      </c>
      <c r="I6" s="1"/>
    </row>
    <row r="7" spans="1:78" ht="12.75">
      <c r="A7" s="13">
        <v>12153</v>
      </c>
      <c r="B7" s="13">
        <v>265622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12153</v>
      </c>
      <c r="B8" s="13">
        <v>265623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12153</v>
      </c>
      <c r="B9" s="13">
        <v>265624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12153</v>
      </c>
      <c r="B10" s="13">
        <v>265625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12153</v>
      </c>
      <c r="B11" s="13">
        <v>265626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H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H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H10">
    <cfRule type="cellIs" priority="7" dxfId="3" operator="lessThan" stopIfTrue="1">
      <formula>Judge8!$E$10</formula>
    </cfRule>
    <cfRule type="cellIs" priority="8" dxfId="3" operator="greaterThan" stopIfTrue="1">
      <formula>0</formula>
    </cfRule>
  </conditionalFormatting>
  <conditionalFormatting sqref="E11:H11">
    <cfRule type="cellIs" priority="9" dxfId="3" operator="lessThan" stopIfTrue="1">
      <formula>Judge8!$E$11</formula>
    </cfRule>
    <cfRule type="cellIs" priority="10" dxfId="3" operator="greaterThan" stopIfTrue="1">
      <formula>0</formula>
    </cfRule>
  </conditionalFormatting>
  <conditionalFormatting sqref="C14:H14">
    <cfRule type="cellIs" priority="11" dxfId="2" operator="equal" stopIfTrue="1">
      <formula>Judge8!$D$16</formula>
    </cfRule>
    <cfRule type="cellIs" priority="12" dxfId="1" operator="equal" stopIfTrue="1">
      <formula>Judge8!$D$17</formula>
    </cfRule>
    <cfRule type="cellIs" priority="13" dxfId="0" operator="equal" stopIfTrue="1">
      <formula>Judge8!$D$18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2015-04-22T20:19:28Z</dcterms:modified>
  <cp:category/>
  <cp:version/>
  <cp:contentType/>
  <cp:contentStatus/>
</cp:coreProperties>
</file>