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14240" windowHeight="760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15" i="8"/>
  <c r="O15"/>
  <c r="N15"/>
  <c r="M15"/>
  <c r="L15"/>
  <c r="K15"/>
  <c r="J15"/>
  <c r="I15"/>
  <c r="H15"/>
  <c r="G15"/>
  <c r="F15"/>
  <c r="E14"/>
  <c r="P15" i="7"/>
  <c r="O15"/>
  <c r="N15"/>
  <c r="M15"/>
  <c r="L15"/>
  <c r="K15"/>
  <c r="J15"/>
  <c r="I15"/>
  <c r="H15"/>
  <c r="G15"/>
  <c r="F15"/>
  <c r="E14"/>
  <c r="P15" i="6"/>
  <c r="O15"/>
  <c r="N15"/>
  <c r="M15"/>
  <c r="L15"/>
  <c r="K15"/>
  <c r="J15"/>
  <c r="I15"/>
  <c r="H15"/>
  <c r="G15"/>
  <c r="F15"/>
  <c r="E14"/>
  <c r="P15" i="5"/>
  <c r="O15"/>
  <c r="N15"/>
  <c r="M15"/>
  <c r="L15"/>
  <c r="K15"/>
  <c r="J15"/>
  <c r="I15"/>
  <c r="H15"/>
  <c r="G15"/>
  <c r="F15"/>
  <c r="E14"/>
  <c r="P15" i="4"/>
  <c r="O15"/>
  <c r="N15"/>
  <c r="M15"/>
  <c r="L15"/>
  <c r="K15"/>
  <c r="J15"/>
  <c r="I15"/>
  <c r="H15"/>
  <c r="G15"/>
  <c r="F15"/>
  <c r="E14"/>
  <c r="E14" i="9"/>
  <c r="O15"/>
  <c r="M15"/>
  <c r="K15"/>
  <c r="I15"/>
  <c r="G15"/>
  <c r="P15"/>
  <c r="N15"/>
  <c r="L15"/>
  <c r="J15"/>
  <c r="H15"/>
  <c r="F15"/>
  <c r="D19"/>
  <c r="E19"/>
  <c r="D18"/>
  <c r="E18"/>
  <c r="D17"/>
  <c r="E17"/>
  <c r="E21" i="1"/>
  <c r="E20"/>
  <c r="D21"/>
  <c r="D20"/>
  <c r="E19"/>
  <c r="D19"/>
  <c r="G7"/>
  <c r="H7"/>
  <c r="I7"/>
  <c r="J7"/>
  <c r="K7"/>
  <c r="L7"/>
  <c r="M7"/>
  <c r="N7"/>
  <c r="O7"/>
  <c r="P7"/>
  <c r="G8"/>
  <c r="H8"/>
  <c r="I8"/>
  <c r="J8"/>
  <c r="K8"/>
  <c r="L8"/>
  <c r="M8"/>
  <c r="N8"/>
  <c r="O8"/>
  <c r="P8"/>
  <c r="G9"/>
  <c r="H9"/>
  <c r="I9"/>
  <c r="J9"/>
  <c r="K9"/>
  <c r="L9"/>
  <c r="M9"/>
  <c r="N9"/>
  <c r="O9"/>
  <c r="P9"/>
  <c r="G10"/>
  <c r="H10"/>
  <c r="I10"/>
  <c r="J10"/>
  <c r="K10"/>
  <c r="L10"/>
  <c r="M10"/>
  <c r="N10"/>
  <c r="O10"/>
  <c r="P10"/>
  <c r="G11"/>
  <c r="H11"/>
  <c r="I11"/>
  <c r="J11"/>
  <c r="K11"/>
  <c r="L11"/>
  <c r="M11"/>
  <c r="N11"/>
  <c r="O11"/>
  <c r="P11"/>
  <c r="G12"/>
  <c r="H12"/>
  <c r="I12"/>
  <c r="J12"/>
  <c r="K12"/>
  <c r="L12"/>
  <c r="M12"/>
  <c r="N12"/>
  <c r="O12"/>
  <c r="P12"/>
  <c r="F12"/>
  <c r="F11"/>
  <c r="F10"/>
  <c r="F9"/>
  <c r="F8"/>
  <c r="F7"/>
  <c r="E14"/>
  <c r="M15"/>
  <c r="O15"/>
  <c r="I15"/>
  <c r="G15"/>
  <c r="K15"/>
  <c r="P15"/>
  <c r="N15"/>
  <c r="L15"/>
  <c r="J15"/>
  <c r="H15"/>
  <c r="F15"/>
  <c r="D18"/>
  <c r="E18"/>
  <c r="D17"/>
  <c r="E17"/>
</calcChain>
</file>

<file path=xl/sharedStrings.xml><?xml version="1.0" encoding="utf-8"?>
<sst xmlns="http://schemas.openxmlformats.org/spreadsheetml/2006/main" count="227" uniqueCount="34">
  <si>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</si>
  <si>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</si>
  <si>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</si>
  <si>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</si>
  <si>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</si>
  <si>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</si>
  <si>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</si>
  <si>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</si>
  <si>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</si>
  <si>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</si>
  <si>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</si>
  <si>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</si>
  <si>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Crime Scene Investigation</t>
  </si>
  <si>
    <t>S</t>
  </si>
  <si>
    <t>Standard</t>
  </si>
  <si>
    <t>Crime Scene Processing</t>
  </si>
  <si>
    <t>Evidence Collecting, Package and Process</t>
  </si>
  <si>
    <t>Written Test</t>
  </si>
  <si>
    <t>Identification Exercise</t>
  </si>
  <si>
    <t>Penalty</t>
  </si>
  <si>
    <t>Clothing</t>
  </si>
  <si>
    <t>Resume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</si>
  <si>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</si>
  <si>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</si>
  <si>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</si>
  <si>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</si>
  <si>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</si>
  <si>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</si>
  <si>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</si>
  <si>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</si>
  <si>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</si>
  <si>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</si>
  <si>
    <t>Fourth Place:</t>
    <phoneticPr fontId="0" type="noConversion"/>
  </si>
  <si>
    <t>Fifth Place:</t>
    <phoneticPr fontId="0" type="noConversion"/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</si>
</sst>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105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 xmlns:a="http://schemas.openxmlformats.org/drawingml/2006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 xmlns:a="http://schemas.openxmlformats.org/drawingml/2006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G16" activePane="bottomRight" state="frozen"/>
      <selection pane="topRight" activeCell="D1" sqref="D1"/>
      <selection pane="bottomLeft" activeCell="A6" sqref="A6"/>
      <selection pane="bottomRight" activeCell="E22" sqref="E2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  <c r="G2" s="17" t="s">
        <v>30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29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7011</v>
      </c>
      <c r="G6" s="1">
        <v>7367</v>
      </c>
      <c r="H6" s="1">
        <v>7450</v>
      </c>
      <c r="I6" s="1">
        <v>7623</v>
      </c>
      <c r="J6" s="1">
        <v>7829</v>
      </c>
      <c r="K6" s="1">
        <v>7906</v>
      </c>
      <c r="L6" s="1">
        <v>8004</v>
      </c>
      <c r="M6" s="1">
        <v>8051</v>
      </c>
      <c r="N6" s="1">
        <v>8056</v>
      </c>
      <c r="O6" s="1">
        <v>8127</v>
      </c>
      <c r="P6" s="1">
        <v>8130</v>
      </c>
    </row>
    <row r="7" spans="1:69">
      <c r="A7" s="10">
        <v>11642</v>
      </c>
      <c r="B7" s="10">
        <v>100210</v>
      </c>
      <c r="C7" s="9" t="s">
        <v>14</v>
      </c>
      <c r="D7" s="3" t="s">
        <v>15</v>
      </c>
      <c r="E7" s="3">
        <v>500</v>
      </c>
      <c r="F7" s="18">
        <f>IF(ISERROR(AVERAGE(Judge1:Judge5!F7))," ", AVERAGE(Judge1:Judge5!F7))</f>
        <v>480.5</v>
      </c>
      <c r="G7" s="18">
        <f>IF(ISERROR(AVERAGE(Judge1:Judge5!G7))," ", AVERAGE(Judge1:Judge5!G7))</f>
        <v>329.5</v>
      </c>
      <c r="H7" s="18">
        <f>IF(ISERROR(AVERAGE(Judge1:Judge5!H7))," ", AVERAGE(Judge1:Judge5!H7))</f>
        <v>406</v>
      </c>
      <c r="I7" s="18">
        <f>IF(ISERROR(AVERAGE(Judge1:Judge5!I7))," ", AVERAGE(Judge1:Judge5!I7))</f>
        <v>295</v>
      </c>
      <c r="J7" s="18">
        <f>IF(ISERROR(AVERAGE(Judge1:Judge5!J7))," ", AVERAGE(Judge1:Judge5!J7))</f>
        <v>452.5</v>
      </c>
      <c r="K7" s="18">
        <f>IF(ISERROR(AVERAGE(Judge1:Judge5!K7))," ", AVERAGE(Judge1:Judge5!K7))</f>
        <v>398.5</v>
      </c>
      <c r="L7" s="18">
        <f>IF(ISERROR(AVERAGE(Judge1:Judge5!L7))," ", AVERAGE(Judge1:Judge5!L7))</f>
        <v>400.5</v>
      </c>
      <c r="M7" s="18">
        <f>IF(ISERROR(AVERAGE(Judge1:Judge5!M7))," ", AVERAGE(Judge1:Judge5!M7))</f>
        <v>451.5</v>
      </c>
      <c r="N7" s="18">
        <f>IF(ISERROR(AVERAGE(Judge1:Judge5!N7))," ", AVERAGE(Judge1:Judge5!N7))</f>
        <v>472</v>
      </c>
      <c r="O7" s="18">
        <f>IF(ISERROR(AVERAGE(Judge1:Judge5!O7))," ", AVERAGE(Judge1:Judge5!O7))</f>
        <v>417.5</v>
      </c>
      <c r="P7" s="18">
        <f>IF(ISERROR(AVERAGE(Judge1:Judge5!P7))," ", AVERAGE(Judge1:Judge5!P7))</f>
        <v>372.5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11642</v>
      </c>
      <c r="B8" s="10">
        <v>100211</v>
      </c>
      <c r="C8" s="3" t="s">
        <v>14</v>
      </c>
      <c r="D8" s="3" t="s">
        <v>16</v>
      </c>
      <c r="E8" s="3">
        <v>400</v>
      </c>
      <c r="F8" s="18">
        <f>IF(ISERROR(AVERAGE(Judge1:Judge5!F8))," ", AVERAGE(Judge1:Judge5!F8))</f>
        <v>320</v>
      </c>
      <c r="G8" s="18">
        <f>IF(ISERROR(AVERAGE(Judge1:Judge5!G8))," ", AVERAGE(Judge1:Judge5!G8))</f>
        <v>215</v>
      </c>
      <c r="H8" s="18">
        <f>IF(ISERROR(AVERAGE(Judge1:Judge5!H8))," ", AVERAGE(Judge1:Judge5!H8))</f>
        <v>82</v>
      </c>
      <c r="I8" s="18">
        <f>IF(ISERROR(AVERAGE(Judge1:Judge5!I8))," ", AVERAGE(Judge1:Judge5!I8))</f>
        <v>115</v>
      </c>
      <c r="J8" s="18">
        <f>IF(ISERROR(AVERAGE(Judge1:Judge5!J8))," ", AVERAGE(Judge1:Judge5!J8))</f>
        <v>255</v>
      </c>
      <c r="K8" s="18">
        <f>IF(ISERROR(AVERAGE(Judge1:Judge5!K8))," ", AVERAGE(Judge1:Judge5!K8))</f>
        <v>125</v>
      </c>
      <c r="L8" s="18">
        <f>IF(ISERROR(AVERAGE(Judge1:Judge5!L8))," ", AVERAGE(Judge1:Judge5!L8))</f>
        <v>270</v>
      </c>
      <c r="M8" s="18">
        <f>IF(ISERROR(AVERAGE(Judge1:Judge5!M8))," ", AVERAGE(Judge1:Judge5!M8))</f>
        <v>270</v>
      </c>
      <c r="N8" s="18">
        <f>IF(ISERROR(AVERAGE(Judge1:Judge5!N8))," ", AVERAGE(Judge1:Judge5!N8))</f>
        <v>370</v>
      </c>
      <c r="O8" s="18">
        <f>IF(ISERROR(AVERAGE(Judge1:Judge5!O8))," ", AVERAGE(Judge1:Judge5!O8))</f>
        <v>268</v>
      </c>
      <c r="P8" s="18">
        <f>IF(ISERROR(AVERAGE(Judge1:Judge5!P8))," ", AVERAGE(Judge1:Judge5!P8))</f>
        <v>235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11642</v>
      </c>
      <c r="B9" s="10">
        <v>100212</v>
      </c>
      <c r="C9" s="3" t="s">
        <v>14</v>
      </c>
      <c r="D9" s="3" t="s">
        <v>17</v>
      </c>
      <c r="E9" s="3">
        <v>50</v>
      </c>
      <c r="F9" s="18">
        <f>IF(ISERROR(AVERAGE(Judge1:Judge5!F9))," ", AVERAGE(Judge1:Judge5!F9))</f>
        <v>38</v>
      </c>
      <c r="G9" s="18">
        <f>IF(ISERROR(AVERAGE(Judge1:Judge5!G9))," ", AVERAGE(Judge1:Judge5!G9))</f>
        <v>29</v>
      </c>
      <c r="H9" s="18">
        <f>IF(ISERROR(AVERAGE(Judge1:Judge5!H9))," ", AVERAGE(Judge1:Judge5!H9))</f>
        <v>32</v>
      </c>
      <c r="I9" s="18">
        <f>IF(ISERROR(AVERAGE(Judge1:Judge5!I9))," ", AVERAGE(Judge1:Judge5!I9))</f>
        <v>33</v>
      </c>
      <c r="J9" s="18">
        <f>IF(ISERROR(AVERAGE(Judge1:Judge5!J9))," ", AVERAGE(Judge1:Judge5!J9))</f>
        <v>38</v>
      </c>
      <c r="K9" s="18">
        <f>IF(ISERROR(AVERAGE(Judge1:Judge5!K9))," ", AVERAGE(Judge1:Judge5!K9))</f>
        <v>36</v>
      </c>
      <c r="L9" s="18">
        <f>IF(ISERROR(AVERAGE(Judge1:Judge5!L9))," ", AVERAGE(Judge1:Judge5!L9))</f>
        <v>32</v>
      </c>
      <c r="M9" s="18">
        <f>IF(ISERROR(AVERAGE(Judge1:Judge5!M9))," ", AVERAGE(Judge1:Judge5!M9))</f>
        <v>35</v>
      </c>
      <c r="N9" s="18">
        <f>IF(ISERROR(AVERAGE(Judge1:Judge5!N9))," ", AVERAGE(Judge1:Judge5!N9))</f>
        <v>37</v>
      </c>
      <c r="O9" s="18">
        <f>IF(ISERROR(AVERAGE(Judge1:Judge5!O9))," ", AVERAGE(Judge1:Judge5!O9))</f>
        <v>35</v>
      </c>
      <c r="P9" s="18">
        <f>IF(ISERROR(AVERAGE(Judge1:Judge5!P9))," ", AVERAGE(Judge1:Judge5!P9))</f>
        <v>37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11642</v>
      </c>
      <c r="B10" s="10">
        <v>100215</v>
      </c>
      <c r="C10" s="3" t="s">
        <v>14</v>
      </c>
      <c r="D10" s="3" t="s">
        <v>18</v>
      </c>
      <c r="E10" s="3">
        <v>50</v>
      </c>
      <c r="F10" s="18">
        <f>IF(ISERROR(AVERAGE(Judge1:Judge5!F10))," ", AVERAGE(Judge1:Judge5!F10))</f>
        <v>30</v>
      </c>
      <c r="G10" s="18">
        <f>IF(ISERROR(AVERAGE(Judge1:Judge5!G10))," ", AVERAGE(Judge1:Judge5!G10))</f>
        <v>33</v>
      </c>
      <c r="H10" s="18">
        <f>IF(ISERROR(AVERAGE(Judge1:Judge5!H10))," ", AVERAGE(Judge1:Judge5!H10))</f>
        <v>33</v>
      </c>
      <c r="I10" s="18">
        <f>IF(ISERROR(AVERAGE(Judge1:Judge5!I10))," ", AVERAGE(Judge1:Judge5!I10))</f>
        <v>28</v>
      </c>
      <c r="J10" s="18">
        <f>IF(ISERROR(AVERAGE(Judge1:Judge5!J10))," ", AVERAGE(Judge1:Judge5!J10))</f>
        <v>33</v>
      </c>
      <c r="K10" s="18">
        <f>IF(ISERROR(AVERAGE(Judge1:Judge5!K10))," ", AVERAGE(Judge1:Judge5!K10))</f>
        <v>20</v>
      </c>
      <c r="L10" s="18">
        <f>IF(ISERROR(AVERAGE(Judge1:Judge5!L10))," ", AVERAGE(Judge1:Judge5!L10))</f>
        <v>27</v>
      </c>
      <c r="M10" s="18">
        <f>IF(ISERROR(AVERAGE(Judge1:Judge5!M10))," ", AVERAGE(Judge1:Judge5!M10))</f>
        <v>37</v>
      </c>
      <c r="N10" s="18">
        <f>IF(ISERROR(AVERAGE(Judge1:Judge5!N10))," ", AVERAGE(Judge1:Judge5!N10))</f>
        <v>32</v>
      </c>
      <c r="O10" s="18">
        <f>IF(ISERROR(AVERAGE(Judge1:Judge5!O10))," ", AVERAGE(Judge1:Judge5!O10))</f>
        <v>32</v>
      </c>
      <c r="P10" s="18">
        <f>IF(ISERROR(AVERAGE(Judge1:Judge5!P10))," ", AVERAGE(Judge1:Judge5!P10))</f>
        <v>28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11642</v>
      </c>
      <c r="B11" s="10">
        <v>100213</v>
      </c>
      <c r="C11" s="11" t="s">
        <v>19</v>
      </c>
      <c r="D11" s="11" t="s">
        <v>20</v>
      </c>
      <c r="E11" s="11">
        <v>-50</v>
      </c>
      <c r="F11" s="19" t="str">
        <f>IF(ISERROR(AVERAGE(Judge1:Judge5!F11))," ", AVERAGE(Judge1:Judge5!F11))</f>
        <v xml:space="preserve"> </v>
      </c>
      <c r="G11" s="19" t="str">
        <f>IF(ISERROR(AVERAGE(Judge1:Judge5!G11))," ", AVERAGE(Judge1:Judge5!G11))</f>
        <v xml:space="preserve"> </v>
      </c>
      <c r="H11" s="19" t="str">
        <f>IF(ISERROR(AVERAGE(Judge1:Judge5!H11))," ", AVERAGE(Judge1:Judge5!H11))</f>
        <v xml:space="preserve"> </v>
      </c>
      <c r="I11" s="19" t="str">
        <f>IF(ISERROR(AVERAGE(Judge1:Judge5!I11))," ", AVERAGE(Judge1:Judge5!I11))</f>
        <v xml:space="preserve"> </v>
      </c>
      <c r="J11" s="19" t="str">
        <f>IF(ISERROR(AVERAGE(Judge1:Judge5!J11))," ", AVERAGE(Judge1:Judge5!J11))</f>
        <v xml:space="preserve"> </v>
      </c>
      <c r="K11" s="19" t="str">
        <f>IF(ISERROR(AVERAGE(Judge1:Judge5!K11))," ", AVERAGE(Judge1:Judge5!K11))</f>
        <v xml:space="preserve"> </v>
      </c>
      <c r="L11" s="19" t="str">
        <f>IF(ISERROR(AVERAGE(Judge1:Judge5!L11))," ", AVERAGE(Judge1:Judge5!L11))</f>
        <v xml:space="preserve"> </v>
      </c>
      <c r="M11" s="19" t="str">
        <f>IF(ISERROR(AVERAGE(Judge1:Judge5!M11))," ", AVERAGE(Judge1:Judge5!M11))</f>
        <v xml:space="preserve"> </v>
      </c>
      <c r="N11" s="19" t="str">
        <f>IF(ISERROR(AVERAGE(Judge1:Judge5!N11))," ", AVERAGE(Judge1:Judge5!N11))</f>
        <v xml:space="preserve"> </v>
      </c>
      <c r="O11" s="19" t="str">
        <f>IF(ISERROR(AVERAGE(Judge1:Judge5!O11))," ", AVERAGE(Judge1:Judge5!O11))</f>
        <v xml:space="preserve"> </v>
      </c>
      <c r="P11" s="19" t="str">
        <f>IF(ISERROR(AVERAGE(Judge1:Judge5!P11))," ", AVERAGE(Judge1:Judge5!P11))</f>
        <v xml:space="preserve"> </v>
      </c>
      <c r="Q11" s="1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11642</v>
      </c>
      <c r="B12" s="10">
        <v>100214</v>
      </c>
      <c r="C12" s="11" t="s">
        <v>19</v>
      </c>
      <c r="D12" s="11" t="s">
        <v>21</v>
      </c>
      <c r="E12" s="11">
        <v>-10</v>
      </c>
      <c r="F12" s="19" t="str">
        <f>IF(ISERROR(AVERAGE(Judge1:Judge5!F12))," ", AVERAGE(Judge1:Judge5!F12))</f>
        <v xml:space="preserve"> </v>
      </c>
      <c r="G12" s="19" t="str">
        <f>IF(ISERROR(AVERAGE(Judge1:Judge5!G12))," ", AVERAGE(Judge1:Judge5!G12))</f>
        <v xml:space="preserve"> </v>
      </c>
      <c r="H12" s="19" t="str">
        <f>IF(ISERROR(AVERAGE(Judge1:Judge5!H12))," ", AVERAGE(Judge1:Judge5!H12))</f>
        <v xml:space="preserve"> </v>
      </c>
      <c r="I12" s="19" t="str">
        <f>IF(ISERROR(AVERAGE(Judge1:Judge5!I12))," ", AVERAGE(Judge1:Judge5!I12))</f>
        <v xml:space="preserve"> </v>
      </c>
      <c r="J12" s="19" t="str">
        <f>IF(ISERROR(AVERAGE(Judge1:Judge5!J12))," ", AVERAGE(Judge1:Judge5!J12))</f>
        <v xml:space="preserve"> </v>
      </c>
      <c r="K12" s="19" t="str">
        <f>IF(ISERROR(AVERAGE(Judge1:Judge5!K12))," ", AVERAGE(Judge1:Judge5!K12))</f>
        <v xml:space="preserve"> </v>
      </c>
      <c r="L12" s="19" t="str">
        <f>IF(ISERROR(AVERAGE(Judge1:Judge5!L12))," ", AVERAGE(Judge1:Judge5!L12))</f>
        <v xml:space="preserve"> </v>
      </c>
      <c r="M12" s="19" t="str">
        <f>IF(ISERROR(AVERAGE(Judge1:Judge5!M12))," ", AVERAGE(Judge1:Judge5!M12))</f>
        <v xml:space="preserve"> </v>
      </c>
      <c r="N12" s="19" t="str">
        <f>IF(ISERROR(AVERAGE(Judge1:Judge5!N12))," ", AVERAGE(Judge1:Judge5!N12))</f>
        <v xml:space="preserve"> </v>
      </c>
      <c r="O12" s="19" t="str">
        <f>IF(ISERROR(AVERAGE(Judge1:Judge5!O12))," ", AVERAGE(Judge1:Judge5!O12))</f>
        <v xml:space="preserve"> </v>
      </c>
      <c r="P12" s="19" t="str">
        <f>IF(ISERROR(AVERAGE(Judge1:Judge5!P12))," ", AVERAGE(Judge1:Judge5!P12))</f>
        <v xml:space="preserve"> </v>
      </c>
      <c r="Q12" s="1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22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F15" s="13">
        <f>SUM($F$7:$F$12)</f>
        <v>868.5</v>
      </c>
      <c r="G15" s="13">
        <f>SUM($G$7:$G$12)</f>
        <v>606.5</v>
      </c>
      <c r="H15" s="13">
        <f>SUM($H$7:$H$12)</f>
        <v>553</v>
      </c>
      <c r="I15" s="13">
        <f>SUM($I$7:$I$12)</f>
        <v>471</v>
      </c>
      <c r="J15" s="13">
        <f>SUM($J$7:$J$12)</f>
        <v>778.5</v>
      </c>
      <c r="K15" s="13">
        <f>SUM($K$7:$K$12)</f>
        <v>579.5</v>
      </c>
      <c r="L15" s="13">
        <f>SUM($L$7:$L$12)</f>
        <v>729.5</v>
      </c>
      <c r="M15" s="13">
        <f>SUM($M$7:$M$12)</f>
        <v>793.5</v>
      </c>
      <c r="N15" s="13">
        <f>SUM($N$7:$N$12)</f>
        <v>911</v>
      </c>
      <c r="O15" s="13">
        <f>SUM($O$7:$O$12)</f>
        <v>752.5</v>
      </c>
      <c r="P15" s="13">
        <f>SUM($P$7:$P$12)</f>
        <v>672.5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24</v>
      </c>
      <c r="D17" s="14">
        <f>LARGE($F$15:$P$15,1)</f>
        <v>911</v>
      </c>
      <c r="E17">
        <f>INDEX($F$6:$P$6,MATCH($D$17,$F$15:$P$15,0))</f>
        <v>8056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27</v>
      </c>
      <c r="D18" s="15">
        <f>LARGE($F$15:$P$15,2)</f>
        <v>868.5</v>
      </c>
      <c r="E18">
        <f>INDEX($F$6:$P$6,MATCH($D$18,$F$15:$P$15,0))</f>
        <v>7011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28</v>
      </c>
      <c r="D19" s="16">
        <f>LARGE($F$15:$P$15,3)</f>
        <v>793.5</v>
      </c>
      <c r="E19">
        <f>INDEX($F$6:$P$6,MATCH($D$19,$F$15:$P$15,0))</f>
        <v>8051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C20" t="s">
        <v>32</v>
      </c>
      <c r="D20">
        <f>LARGE($F$15:$P$15,4)</f>
        <v>778.5</v>
      </c>
      <c r="E20">
        <f>INDEX($F$6:$P$6,MATCH($D$20,$F$15:$P$15,0))</f>
        <v>7829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C21" t="s">
        <v>33</v>
      </c>
      <c r="D21">
        <f>LARGE($F$15:$P$15,5)</f>
        <v>752.5</v>
      </c>
      <c r="E21">
        <f>INDEX($F$6:$P$6,MATCH($D$21,$F$15:$P$15,0))</f>
        <v>8127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phoneticPr fontId="0" type="noConversion"/>
  <conditionalFormatting sqref="E7:P7">
    <cfRule type="cellIs" dxfId="104" priority="1" stopIfTrue="1" operator="greaterThan">
      <formula>$E$7</formula>
    </cfRule>
    <cfRule type="cellIs" dxfId="103" priority="2" stopIfTrue="1" operator="equal">
      <formula>""</formula>
    </cfRule>
  </conditionalFormatting>
  <conditionalFormatting sqref="E8:P8">
    <cfRule type="cellIs" dxfId="102" priority="3" stopIfTrue="1" operator="greaterThan">
      <formula>$E$8</formula>
    </cfRule>
    <cfRule type="cellIs" dxfId="101" priority="4" stopIfTrue="1" operator="equal">
      <formula>""</formula>
    </cfRule>
  </conditionalFormatting>
  <conditionalFormatting sqref="E9:P9">
    <cfRule type="cellIs" dxfId="100" priority="5" stopIfTrue="1" operator="greaterThan">
      <formula>$E$9</formula>
    </cfRule>
    <cfRule type="cellIs" dxfId="99" priority="6" stopIfTrue="1" operator="equal">
      <formula>""</formula>
    </cfRule>
  </conditionalFormatting>
  <conditionalFormatting sqref="E10:P10">
    <cfRule type="cellIs" dxfId="98" priority="7" stopIfTrue="1" operator="greaterThan">
      <formula>$E$10</formula>
    </cfRule>
    <cfRule type="cellIs" dxfId="97" priority="8" stopIfTrue="1" operator="equal">
      <formula>""</formula>
    </cfRule>
  </conditionalFormatting>
  <conditionalFormatting sqref="E11:P11">
    <cfRule type="cellIs" dxfId="96" priority="9" stopIfTrue="1" operator="lessThan">
      <formula>$E$11</formula>
    </cfRule>
    <cfRule type="cellIs" dxfId="95" priority="10" stopIfTrue="1" operator="greaterThan">
      <formula>0</formula>
    </cfRule>
  </conditionalFormatting>
  <conditionalFormatting sqref="E12:P12">
    <cfRule type="cellIs" dxfId="94" priority="11" stopIfTrue="1" operator="lessThan">
      <formula>$E$12</formula>
    </cfRule>
    <cfRule type="cellIs" dxfId="93" priority="12" stopIfTrue="1" operator="greaterThan">
      <formula>0</formula>
    </cfRule>
  </conditionalFormatting>
  <conditionalFormatting sqref="C15:P15">
    <cfRule type="cellIs" dxfId="92" priority="13" stopIfTrue="1" operator="equal">
      <formula>$D$17</formula>
    </cfRule>
    <cfRule type="cellIs" dxfId="91" priority="14" stopIfTrue="1" operator="equal">
      <formula>$D$18</formula>
    </cfRule>
    <cfRule type="cellIs" dxfId="90" priority="15" stopIfTrue="1" operator="equal">
      <formula>$D$19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P8" sqref="P8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29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7011</v>
      </c>
      <c r="G6" s="1">
        <v>7367</v>
      </c>
      <c r="H6" s="1">
        <v>7450</v>
      </c>
      <c r="I6" s="1">
        <v>7623</v>
      </c>
      <c r="J6" s="1">
        <v>7829</v>
      </c>
      <c r="K6" s="1">
        <v>7906</v>
      </c>
      <c r="L6" s="1">
        <v>8004</v>
      </c>
      <c r="M6" s="1">
        <v>8051</v>
      </c>
      <c r="N6" s="1">
        <v>8056</v>
      </c>
      <c r="O6" s="1">
        <v>8127</v>
      </c>
      <c r="P6" s="1">
        <v>8130</v>
      </c>
    </row>
    <row r="7" spans="1:69">
      <c r="A7" s="10">
        <v>11642</v>
      </c>
      <c r="B7" s="10">
        <v>100210</v>
      </c>
      <c r="C7" s="9" t="s">
        <v>14</v>
      </c>
      <c r="D7" s="3" t="s">
        <v>15</v>
      </c>
      <c r="E7" s="3">
        <v>500</v>
      </c>
      <c r="F7" s="5">
        <v>480.5</v>
      </c>
      <c r="G7" s="5">
        <v>329.5</v>
      </c>
      <c r="H7" s="5">
        <v>406</v>
      </c>
      <c r="I7" s="5">
        <v>295</v>
      </c>
      <c r="J7" s="5">
        <v>452.5</v>
      </c>
      <c r="K7" s="5">
        <v>398.5</v>
      </c>
      <c r="L7" s="5">
        <v>400.5</v>
      </c>
      <c r="M7" s="5">
        <v>451.5</v>
      </c>
      <c r="N7" s="5">
        <v>472</v>
      </c>
      <c r="O7" s="5">
        <v>417.5</v>
      </c>
      <c r="P7" s="5">
        <v>372.5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11642</v>
      </c>
      <c r="B8" s="10">
        <v>100211</v>
      </c>
      <c r="C8" s="3" t="s">
        <v>14</v>
      </c>
      <c r="D8" s="3" t="s">
        <v>16</v>
      </c>
      <c r="E8" s="3">
        <v>400</v>
      </c>
      <c r="F8" s="5">
        <v>320</v>
      </c>
      <c r="G8" s="5">
        <v>215</v>
      </c>
      <c r="H8" s="5">
        <v>82</v>
      </c>
      <c r="I8" s="5">
        <v>115</v>
      </c>
      <c r="J8" s="5">
        <v>255</v>
      </c>
      <c r="K8" s="5">
        <v>125</v>
      </c>
      <c r="L8" s="5">
        <v>270</v>
      </c>
      <c r="M8" s="5">
        <v>270</v>
      </c>
      <c r="N8" s="5">
        <v>370</v>
      </c>
      <c r="O8" s="5">
        <v>268</v>
      </c>
      <c r="P8" s="5">
        <v>235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11642</v>
      </c>
      <c r="B9" s="10">
        <v>100212</v>
      </c>
      <c r="C9" s="3" t="s">
        <v>14</v>
      </c>
      <c r="D9" s="3" t="s">
        <v>17</v>
      </c>
      <c r="E9" s="3">
        <v>50</v>
      </c>
      <c r="F9" s="5">
        <v>38</v>
      </c>
      <c r="G9" s="5">
        <v>29</v>
      </c>
      <c r="H9" s="5">
        <v>32</v>
      </c>
      <c r="I9" s="5">
        <v>33</v>
      </c>
      <c r="J9" s="5">
        <v>38</v>
      </c>
      <c r="K9" s="5">
        <v>36</v>
      </c>
      <c r="L9" s="5">
        <v>32</v>
      </c>
      <c r="M9" s="5">
        <v>35</v>
      </c>
      <c r="N9" s="5">
        <v>37</v>
      </c>
      <c r="O9" s="5">
        <v>35</v>
      </c>
      <c r="P9" s="5">
        <v>37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11642</v>
      </c>
      <c r="B10" s="10">
        <v>100215</v>
      </c>
      <c r="C10" s="3" t="s">
        <v>14</v>
      </c>
      <c r="D10" s="3" t="s">
        <v>18</v>
      </c>
      <c r="E10" s="3">
        <v>50</v>
      </c>
      <c r="F10" s="5">
        <v>30</v>
      </c>
      <c r="G10" s="5">
        <v>33</v>
      </c>
      <c r="H10" s="5">
        <v>33</v>
      </c>
      <c r="I10" s="5">
        <v>28</v>
      </c>
      <c r="J10" s="5">
        <v>33</v>
      </c>
      <c r="K10" s="5">
        <v>20</v>
      </c>
      <c r="L10" s="5">
        <v>27</v>
      </c>
      <c r="M10" s="5">
        <v>37</v>
      </c>
      <c r="N10" s="5">
        <v>32</v>
      </c>
      <c r="O10" s="5">
        <v>32</v>
      </c>
      <c r="P10" s="5">
        <v>28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11642</v>
      </c>
      <c r="B11" s="10">
        <v>100213</v>
      </c>
      <c r="C11" s="11" t="s">
        <v>19</v>
      </c>
      <c r="D11" s="11" t="s">
        <v>20</v>
      </c>
      <c r="E11" s="11">
        <v>-50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11642</v>
      </c>
      <c r="B12" s="10">
        <v>100214</v>
      </c>
      <c r="C12" s="11" t="s">
        <v>19</v>
      </c>
      <c r="D12" s="11" t="s">
        <v>21</v>
      </c>
      <c r="E12" s="11">
        <v>-10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22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F15" s="13">
        <f>SUM($F$7:$F$12)</f>
        <v>868.5</v>
      </c>
      <c r="G15" s="13">
        <f>SUM($G$7:$G$12)</f>
        <v>606.5</v>
      </c>
      <c r="H15" s="13">
        <f>SUM($H$7:$H$12)</f>
        <v>553</v>
      </c>
      <c r="I15" s="13">
        <f>SUM($I$7:$I$12)</f>
        <v>471</v>
      </c>
      <c r="J15" s="13">
        <f>SUM($J$7:$J$12)</f>
        <v>778.5</v>
      </c>
      <c r="K15" s="13">
        <f>SUM($K$7:$K$12)</f>
        <v>579.5</v>
      </c>
      <c r="L15" s="13">
        <f>SUM($L$7:$L$12)</f>
        <v>729.5</v>
      </c>
      <c r="M15" s="13">
        <f>SUM($M$7:$M$12)</f>
        <v>793.5</v>
      </c>
      <c r="N15" s="13">
        <f>SUM($N$7:$N$12)</f>
        <v>911</v>
      </c>
      <c r="O15" s="13">
        <f>SUM($O$7:$O$12)</f>
        <v>752.5</v>
      </c>
      <c r="P15" s="13">
        <f>SUM($P$7:$P$12)</f>
        <v>672.5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P7">
    <cfRule type="cellIs" dxfId="89" priority="1" stopIfTrue="1" operator="greaterThan">
      <formula>$E$7</formula>
    </cfRule>
    <cfRule type="cellIs" dxfId="88" priority="2" stopIfTrue="1" operator="equal">
      <formula>""</formula>
    </cfRule>
  </conditionalFormatting>
  <conditionalFormatting sqref="E8:P8">
    <cfRule type="cellIs" dxfId="87" priority="3" stopIfTrue="1" operator="greaterThan">
      <formula>$E$8</formula>
    </cfRule>
    <cfRule type="cellIs" dxfId="86" priority="4" stopIfTrue="1" operator="equal">
      <formula>""</formula>
    </cfRule>
  </conditionalFormatting>
  <conditionalFormatting sqref="E9:P9">
    <cfRule type="cellIs" dxfId="85" priority="5" stopIfTrue="1" operator="greaterThan">
      <formula>$E$9</formula>
    </cfRule>
    <cfRule type="cellIs" dxfId="84" priority="6" stopIfTrue="1" operator="equal">
      <formula>""</formula>
    </cfRule>
  </conditionalFormatting>
  <conditionalFormatting sqref="E10:P10">
    <cfRule type="cellIs" dxfId="83" priority="7" stopIfTrue="1" operator="greaterThan">
      <formula>$E$10</formula>
    </cfRule>
    <cfRule type="cellIs" dxfId="82" priority="8" stopIfTrue="1" operator="equal">
      <formula>""</formula>
    </cfRule>
  </conditionalFormatting>
  <conditionalFormatting sqref="E11:P11">
    <cfRule type="cellIs" dxfId="81" priority="9" stopIfTrue="1" operator="lessThan">
      <formula>$E$11</formula>
    </cfRule>
    <cfRule type="cellIs" dxfId="80" priority="10" stopIfTrue="1" operator="greaterThan">
      <formula>0</formula>
    </cfRule>
  </conditionalFormatting>
  <conditionalFormatting sqref="E12:P12">
    <cfRule type="cellIs" dxfId="79" priority="11" stopIfTrue="1" operator="lessThan">
      <formula>$E$12</formula>
    </cfRule>
    <cfRule type="cellIs" dxfId="78" priority="12" stopIfTrue="1" operator="greaterThan">
      <formula>0</formula>
    </cfRule>
  </conditionalFormatting>
  <conditionalFormatting sqref="C15:P15">
    <cfRule type="cellIs" dxfId="77" priority="13" stopIfTrue="1" operator="equal">
      <formula>$D$17</formula>
    </cfRule>
    <cfRule type="cellIs" dxfId="76" priority="14" stopIfTrue="1" operator="equal">
      <formula>$D$18</formula>
    </cfRule>
    <cfRule type="cellIs" dxfId="75" priority="15" stopIfTrue="1" operator="equal">
      <formula>$D$19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29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7011</v>
      </c>
      <c r="G6" s="1">
        <v>7367</v>
      </c>
      <c r="H6" s="1">
        <v>7450</v>
      </c>
      <c r="I6" s="1">
        <v>7623</v>
      </c>
      <c r="J6" s="1">
        <v>7829</v>
      </c>
      <c r="K6" s="1">
        <v>7906</v>
      </c>
      <c r="L6" s="1">
        <v>8004</v>
      </c>
      <c r="M6" s="1">
        <v>8051</v>
      </c>
      <c r="N6" s="1">
        <v>8056</v>
      </c>
      <c r="O6" s="1">
        <v>8127</v>
      </c>
      <c r="P6" s="1">
        <v>8130</v>
      </c>
    </row>
    <row r="7" spans="1:69">
      <c r="A7" s="10">
        <v>11642</v>
      </c>
      <c r="B7" s="10">
        <v>100210</v>
      </c>
      <c r="C7" s="9" t="s">
        <v>14</v>
      </c>
      <c r="D7" s="3" t="s">
        <v>15</v>
      </c>
      <c r="E7" s="3">
        <v>500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11642</v>
      </c>
      <c r="B8" s="10">
        <v>100211</v>
      </c>
      <c r="C8" s="3" t="s">
        <v>14</v>
      </c>
      <c r="D8" s="3" t="s">
        <v>16</v>
      </c>
      <c r="E8" s="3">
        <v>400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11642</v>
      </c>
      <c r="B9" s="10">
        <v>100212</v>
      </c>
      <c r="C9" s="3" t="s">
        <v>14</v>
      </c>
      <c r="D9" s="3" t="s">
        <v>17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11642</v>
      </c>
      <c r="B10" s="10">
        <v>100215</v>
      </c>
      <c r="C10" s="3" t="s">
        <v>14</v>
      </c>
      <c r="D10" s="3" t="s">
        <v>18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11642</v>
      </c>
      <c r="B11" s="10">
        <v>100213</v>
      </c>
      <c r="C11" s="11" t="s">
        <v>19</v>
      </c>
      <c r="D11" s="11" t="s">
        <v>20</v>
      </c>
      <c r="E11" s="11">
        <v>-50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11642</v>
      </c>
      <c r="B12" s="10">
        <v>100214</v>
      </c>
      <c r="C12" s="11" t="s">
        <v>19</v>
      </c>
      <c r="D12" s="11" t="s">
        <v>21</v>
      </c>
      <c r="E12" s="11">
        <v>-10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22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F15" s="13">
        <f>SUM($F$7:$F$12)</f>
        <v>0</v>
      </c>
      <c r="G15" s="13">
        <f>SUM($G$7:$G$12)</f>
        <v>0</v>
      </c>
      <c r="H15" s="13">
        <f>SUM($H$7:$H$12)</f>
        <v>0</v>
      </c>
      <c r="I15" s="13">
        <f>SUM($I$7:$I$12)</f>
        <v>0</v>
      </c>
      <c r="J15" s="13">
        <f>SUM($J$7:$J$12)</f>
        <v>0</v>
      </c>
      <c r="K15" s="13">
        <f>SUM($K$7:$K$12)</f>
        <v>0</v>
      </c>
      <c r="L15" s="13">
        <f>SUM($L$7:$L$12)</f>
        <v>0</v>
      </c>
      <c r="M15" s="13">
        <f>SUM($M$7:$M$12)</f>
        <v>0</v>
      </c>
      <c r="N15" s="13">
        <f>SUM($N$7:$N$12)</f>
        <v>0</v>
      </c>
      <c r="O15" s="13">
        <f>SUM($O$7:$O$12)</f>
        <v>0</v>
      </c>
      <c r="P15" s="13">
        <f>SUM($P$7:$P$12)</f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P7">
    <cfRule type="cellIs" dxfId="74" priority="1" stopIfTrue="1" operator="greaterThan">
      <formula>$E$7</formula>
    </cfRule>
    <cfRule type="cellIs" dxfId="73" priority="2" stopIfTrue="1" operator="equal">
      <formula>""</formula>
    </cfRule>
  </conditionalFormatting>
  <conditionalFormatting sqref="E8:P8">
    <cfRule type="cellIs" dxfId="72" priority="3" stopIfTrue="1" operator="greaterThan">
      <formula>$E$8</formula>
    </cfRule>
    <cfRule type="cellIs" dxfId="71" priority="4" stopIfTrue="1" operator="equal">
      <formula>""</formula>
    </cfRule>
  </conditionalFormatting>
  <conditionalFormatting sqref="E9:P9">
    <cfRule type="cellIs" dxfId="70" priority="5" stopIfTrue="1" operator="greaterThan">
      <formula>$E$9</formula>
    </cfRule>
    <cfRule type="cellIs" dxfId="69" priority="6" stopIfTrue="1" operator="equal">
      <formula>""</formula>
    </cfRule>
  </conditionalFormatting>
  <conditionalFormatting sqref="E10:P10">
    <cfRule type="cellIs" dxfId="68" priority="7" stopIfTrue="1" operator="greaterThan">
      <formula>$E$10</formula>
    </cfRule>
    <cfRule type="cellIs" dxfId="67" priority="8" stopIfTrue="1" operator="equal">
      <formula>""</formula>
    </cfRule>
  </conditionalFormatting>
  <conditionalFormatting sqref="E11:P11">
    <cfRule type="cellIs" dxfId="66" priority="9" stopIfTrue="1" operator="lessThan">
      <formula>$E$11</formula>
    </cfRule>
    <cfRule type="cellIs" dxfId="65" priority="10" stopIfTrue="1" operator="greaterThan">
      <formula>0</formula>
    </cfRule>
  </conditionalFormatting>
  <conditionalFormatting sqref="E12:P12">
    <cfRule type="cellIs" dxfId="64" priority="11" stopIfTrue="1" operator="lessThan">
      <formula>$E$12</formula>
    </cfRule>
    <cfRule type="cellIs" dxfId="63" priority="12" stopIfTrue="1" operator="greaterThan">
      <formula>0</formula>
    </cfRule>
  </conditionalFormatting>
  <conditionalFormatting sqref="C15:P15">
    <cfRule type="cellIs" dxfId="62" priority="13" stopIfTrue="1" operator="equal">
      <formula>$D$17</formula>
    </cfRule>
    <cfRule type="cellIs" dxfId="61" priority="14" stopIfTrue="1" operator="equal">
      <formula>$D$18</formula>
    </cfRule>
    <cfRule type="cellIs" dxfId="60" priority="15" stopIfTrue="1" operator="equal">
      <formula>$D$19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29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7011</v>
      </c>
      <c r="G6" s="1">
        <v>7367</v>
      </c>
      <c r="H6" s="1">
        <v>7450</v>
      </c>
      <c r="I6" s="1">
        <v>7623</v>
      </c>
      <c r="J6" s="1">
        <v>7829</v>
      </c>
      <c r="K6" s="1">
        <v>7906</v>
      </c>
      <c r="L6" s="1">
        <v>8004</v>
      </c>
      <c r="M6" s="1">
        <v>8051</v>
      </c>
      <c r="N6" s="1">
        <v>8056</v>
      </c>
      <c r="O6" s="1">
        <v>8127</v>
      </c>
      <c r="P6" s="1">
        <v>8130</v>
      </c>
    </row>
    <row r="7" spans="1:69">
      <c r="A7" s="10">
        <v>11642</v>
      </c>
      <c r="B7" s="10">
        <v>100210</v>
      </c>
      <c r="C7" s="9" t="s">
        <v>14</v>
      </c>
      <c r="D7" s="3" t="s">
        <v>15</v>
      </c>
      <c r="E7" s="3">
        <v>500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11642</v>
      </c>
      <c r="B8" s="10">
        <v>100211</v>
      </c>
      <c r="C8" s="3" t="s">
        <v>14</v>
      </c>
      <c r="D8" s="3" t="s">
        <v>16</v>
      </c>
      <c r="E8" s="3">
        <v>400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11642</v>
      </c>
      <c r="B9" s="10">
        <v>100212</v>
      </c>
      <c r="C9" s="3" t="s">
        <v>14</v>
      </c>
      <c r="D9" s="3" t="s">
        <v>17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11642</v>
      </c>
      <c r="B10" s="10">
        <v>100215</v>
      </c>
      <c r="C10" s="3" t="s">
        <v>14</v>
      </c>
      <c r="D10" s="3" t="s">
        <v>18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11642</v>
      </c>
      <c r="B11" s="10">
        <v>100213</v>
      </c>
      <c r="C11" s="11" t="s">
        <v>19</v>
      </c>
      <c r="D11" s="11" t="s">
        <v>20</v>
      </c>
      <c r="E11" s="11">
        <v>-50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11642</v>
      </c>
      <c r="B12" s="10">
        <v>100214</v>
      </c>
      <c r="C12" s="11" t="s">
        <v>19</v>
      </c>
      <c r="D12" s="11" t="s">
        <v>21</v>
      </c>
      <c r="E12" s="11">
        <v>-10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22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F15" s="13">
        <f>SUM($F$7:$F$12)</f>
        <v>0</v>
      </c>
      <c r="G15" s="13">
        <f>SUM($G$7:$G$12)</f>
        <v>0</v>
      </c>
      <c r="H15" s="13">
        <f>SUM($H$7:$H$12)</f>
        <v>0</v>
      </c>
      <c r="I15" s="13">
        <f>SUM($I$7:$I$12)</f>
        <v>0</v>
      </c>
      <c r="J15" s="13">
        <f>SUM($J$7:$J$12)</f>
        <v>0</v>
      </c>
      <c r="K15" s="13">
        <f>SUM($K$7:$K$12)</f>
        <v>0</v>
      </c>
      <c r="L15" s="13">
        <f>SUM($L$7:$L$12)</f>
        <v>0</v>
      </c>
      <c r="M15" s="13">
        <f>SUM($M$7:$M$12)</f>
        <v>0</v>
      </c>
      <c r="N15" s="13">
        <f>SUM($N$7:$N$12)</f>
        <v>0</v>
      </c>
      <c r="O15" s="13">
        <f>SUM($O$7:$O$12)</f>
        <v>0</v>
      </c>
      <c r="P15" s="13">
        <f>SUM($P$7:$P$12)</f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P7">
    <cfRule type="cellIs" dxfId="59" priority="1" stopIfTrue="1" operator="greaterThan">
      <formula>$E$7</formula>
    </cfRule>
    <cfRule type="cellIs" dxfId="58" priority="2" stopIfTrue="1" operator="equal">
      <formula>""</formula>
    </cfRule>
  </conditionalFormatting>
  <conditionalFormatting sqref="E8:P8">
    <cfRule type="cellIs" dxfId="57" priority="3" stopIfTrue="1" operator="greaterThan">
      <formula>$E$8</formula>
    </cfRule>
    <cfRule type="cellIs" dxfId="56" priority="4" stopIfTrue="1" operator="equal">
      <formula>""</formula>
    </cfRule>
  </conditionalFormatting>
  <conditionalFormatting sqref="E9:P9">
    <cfRule type="cellIs" dxfId="55" priority="5" stopIfTrue="1" operator="greaterThan">
      <formula>$E$9</formula>
    </cfRule>
    <cfRule type="cellIs" dxfId="54" priority="6" stopIfTrue="1" operator="equal">
      <formula>""</formula>
    </cfRule>
  </conditionalFormatting>
  <conditionalFormatting sqref="E10:P10">
    <cfRule type="cellIs" dxfId="53" priority="7" stopIfTrue="1" operator="greaterThan">
      <formula>$E$10</formula>
    </cfRule>
    <cfRule type="cellIs" dxfId="52" priority="8" stopIfTrue="1" operator="equal">
      <formula>""</formula>
    </cfRule>
  </conditionalFormatting>
  <conditionalFormatting sqref="E11:P11">
    <cfRule type="cellIs" dxfId="51" priority="9" stopIfTrue="1" operator="lessThan">
      <formula>$E$11</formula>
    </cfRule>
    <cfRule type="cellIs" dxfId="50" priority="10" stopIfTrue="1" operator="greaterThan">
      <formula>0</formula>
    </cfRule>
  </conditionalFormatting>
  <conditionalFormatting sqref="E12:P12">
    <cfRule type="cellIs" dxfId="49" priority="11" stopIfTrue="1" operator="lessThan">
      <formula>$E$12</formula>
    </cfRule>
    <cfRule type="cellIs" dxfId="48" priority="12" stopIfTrue="1" operator="greaterThan">
      <formula>0</formula>
    </cfRule>
  </conditionalFormatting>
  <conditionalFormatting sqref="C15:P15">
    <cfRule type="cellIs" dxfId="47" priority="13" stopIfTrue="1" operator="equal">
      <formula>$D$17</formula>
    </cfRule>
    <cfRule type="cellIs" dxfId="46" priority="14" stopIfTrue="1" operator="equal">
      <formula>$D$18</formula>
    </cfRule>
    <cfRule type="cellIs" dxfId="45" priority="15" stopIfTrue="1" operator="equal">
      <formula>$D$19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29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7011</v>
      </c>
      <c r="G6" s="1">
        <v>7367</v>
      </c>
      <c r="H6" s="1">
        <v>7450</v>
      </c>
      <c r="I6" s="1">
        <v>7623</v>
      </c>
      <c r="J6" s="1">
        <v>7829</v>
      </c>
      <c r="K6" s="1">
        <v>7906</v>
      </c>
      <c r="L6" s="1">
        <v>8004</v>
      </c>
      <c r="M6" s="1">
        <v>8051</v>
      </c>
      <c r="N6" s="1">
        <v>8056</v>
      </c>
      <c r="O6" s="1">
        <v>8127</v>
      </c>
      <c r="P6" s="1">
        <v>8130</v>
      </c>
    </row>
    <row r="7" spans="1:69">
      <c r="A7" s="10">
        <v>11642</v>
      </c>
      <c r="B7" s="10">
        <v>100210</v>
      </c>
      <c r="C7" s="9" t="s">
        <v>14</v>
      </c>
      <c r="D7" s="3" t="s">
        <v>15</v>
      </c>
      <c r="E7" s="3">
        <v>500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11642</v>
      </c>
      <c r="B8" s="10">
        <v>100211</v>
      </c>
      <c r="C8" s="3" t="s">
        <v>14</v>
      </c>
      <c r="D8" s="3" t="s">
        <v>16</v>
      </c>
      <c r="E8" s="3">
        <v>400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11642</v>
      </c>
      <c r="B9" s="10">
        <v>100212</v>
      </c>
      <c r="C9" s="3" t="s">
        <v>14</v>
      </c>
      <c r="D9" s="3" t="s">
        <v>17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11642</v>
      </c>
      <c r="B10" s="10">
        <v>100215</v>
      </c>
      <c r="C10" s="3" t="s">
        <v>14</v>
      </c>
      <c r="D10" s="3" t="s">
        <v>18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11642</v>
      </c>
      <c r="B11" s="10">
        <v>100213</v>
      </c>
      <c r="C11" s="11" t="s">
        <v>19</v>
      </c>
      <c r="D11" s="11" t="s">
        <v>20</v>
      </c>
      <c r="E11" s="11">
        <v>-50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11642</v>
      </c>
      <c r="B12" s="10">
        <v>100214</v>
      </c>
      <c r="C12" s="11" t="s">
        <v>19</v>
      </c>
      <c r="D12" s="11" t="s">
        <v>21</v>
      </c>
      <c r="E12" s="11">
        <v>-10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22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F15" s="13">
        <f>SUM($F$7:$F$12)</f>
        <v>0</v>
      </c>
      <c r="G15" s="13">
        <f>SUM($G$7:$G$12)</f>
        <v>0</v>
      </c>
      <c r="H15" s="13">
        <f>SUM($H$7:$H$12)</f>
        <v>0</v>
      </c>
      <c r="I15" s="13">
        <f>SUM($I$7:$I$12)</f>
        <v>0</v>
      </c>
      <c r="J15" s="13">
        <f>SUM($J$7:$J$12)</f>
        <v>0</v>
      </c>
      <c r="K15" s="13">
        <f>SUM($K$7:$K$12)</f>
        <v>0</v>
      </c>
      <c r="L15" s="13">
        <f>SUM($L$7:$L$12)</f>
        <v>0</v>
      </c>
      <c r="M15" s="13">
        <f>SUM($M$7:$M$12)</f>
        <v>0</v>
      </c>
      <c r="N15" s="13">
        <f>SUM($N$7:$N$12)</f>
        <v>0</v>
      </c>
      <c r="O15" s="13">
        <f>SUM($O$7:$O$12)</f>
        <v>0</v>
      </c>
      <c r="P15" s="13">
        <f>SUM($P$7:$P$12)</f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P7">
    <cfRule type="cellIs" dxfId="44" priority="1" stopIfTrue="1" operator="greaterThan">
      <formula>$E$7</formula>
    </cfRule>
    <cfRule type="cellIs" dxfId="43" priority="2" stopIfTrue="1" operator="equal">
      <formula>""</formula>
    </cfRule>
  </conditionalFormatting>
  <conditionalFormatting sqref="E8:P8">
    <cfRule type="cellIs" dxfId="42" priority="3" stopIfTrue="1" operator="greaterThan">
      <formula>$E$8</formula>
    </cfRule>
    <cfRule type="cellIs" dxfId="41" priority="4" stopIfTrue="1" operator="equal">
      <formula>""</formula>
    </cfRule>
  </conditionalFormatting>
  <conditionalFormatting sqref="E9:P9">
    <cfRule type="cellIs" dxfId="40" priority="5" stopIfTrue="1" operator="greaterThan">
      <formula>$E$9</formula>
    </cfRule>
    <cfRule type="cellIs" dxfId="39" priority="6" stopIfTrue="1" operator="equal">
      <formula>""</formula>
    </cfRule>
  </conditionalFormatting>
  <conditionalFormatting sqref="E10:P10">
    <cfRule type="cellIs" dxfId="38" priority="7" stopIfTrue="1" operator="greaterThan">
      <formula>$E$10</formula>
    </cfRule>
    <cfRule type="cellIs" dxfId="37" priority="8" stopIfTrue="1" operator="equal">
      <formula>""</formula>
    </cfRule>
  </conditionalFormatting>
  <conditionalFormatting sqref="E11:P11">
    <cfRule type="cellIs" dxfId="36" priority="9" stopIfTrue="1" operator="lessThan">
      <formula>$E$11</formula>
    </cfRule>
    <cfRule type="cellIs" dxfId="35" priority="10" stopIfTrue="1" operator="greaterThan">
      <formula>0</formula>
    </cfRule>
  </conditionalFormatting>
  <conditionalFormatting sqref="E12:P12">
    <cfRule type="cellIs" dxfId="34" priority="11" stopIfTrue="1" operator="lessThan">
      <formula>$E$12</formula>
    </cfRule>
    <cfRule type="cellIs" dxfId="33" priority="12" stopIfTrue="1" operator="greaterThan">
      <formula>0</formula>
    </cfRule>
  </conditionalFormatting>
  <conditionalFormatting sqref="C15:P15">
    <cfRule type="cellIs" dxfId="32" priority="13" stopIfTrue="1" operator="equal">
      <formula>$D$17</formula>
    </cfRule>
    <cfRule type="cellIs" dxfId="31" priority="14" stopIfTrue="1" operator="equal">
      <formula>$D$18</formula>
    </cfRule>
    <cfRule type="cellIs" dxfId="30" priority="15" stopIfTrue="1" operator="equal">
      <formula>$D$19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29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7011</v>
      </c>
      <c r="G6" s="1">
        <v>7367</v>
      </c>
      <c r="H6" s="1">
        <v>7450</v>
      </c>
      <c r="I6" s="1">
        <v>7623</v>
      </c>
      <c r="J6" s="1">
        <v>7829</v>
      </c>
      <c r="K6" s="1">
        <v>7906</v>
      </c>
      <c r="L6" s="1">
        <v>8004</v>
      </c>
      <c r="M6" s="1">
        <v>8051</v>
      </c>
      <c r="N6" s="1">
        <v>8056</v>
      </c>
      <c r="O6" s="1">
        <v>8127</v>
      </c>
      <c r="P6" s="1">
        <v>8130</v>
      </c>
    </row>
    <row r="7" spans="1:69">
      <c r="A7" s="10">
        <v>11642</v>
      </c>
      <c r="B7" s="10">
        <v>100210</v>
      </c>
      <c r="C7" s="9" t="s">
        <v>14</v>
      </c>
      <c r="D7" s="3" t="s">
        <v>15</v>
      </c>
      <c r="E7" s="3">
        <v>500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11642</v>
      </c>
      <c r="B8" s="10">
        <v>100211</v>
      </c>
      <c r="C8" s="3" t="s">
        <v>14</v>
      </c>
      <c r="D8" s="3" t="s">
        <v>16</v>
      </c>
      <c r="E8" s="3">
        <v>400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11642</v>
      </c>
      <c r="B9" s="10">
        <v>100212</v>
      </c>
      <c r="C9" s="3" t="s">
        <v>14</v>
      </c>
      <c r="D9" s="3" t="s">
        <v>17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11642</v>
      </c>
      <c r="B10" s="10">
        <v>100215</v>
      </c>
      <c r="C10" s="3" t="s">
        <v>14</v>
      </c>
      <c r="D10" s="3" t="s">
        <v>18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11642</v>
      </c>
      <c r="B11" s="10">
        <v>100213</v>
      </c>
      <c r="C11" s="11" t="s">
        <v>19</v>
      </c>
      <c r="D11" s="11" t="s">
        <v>20</v>
      </c>
      <c r="E11" s="11">
        <v>-50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11642</v>
      </c>
      <c r="B12" s="10">
        <v>100214</v>
      </c>
      <c r="C12" s="11" t="s">
        <v>19</v>
      </c>
      <c r="D12" s="11" t="s">
        <v>21</v>
      </c>
      <c r="E12" s="11">
        <v>-10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22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F15" s="13">
        <f>SUM($F$7:$F$12)</f>
        <v>0</v>
      </c>
      <c r="G15" s="13">
        <f>SUM($G$7:$G$12)</f>
        <v>0</v>
      </c>
      <c r="H15" s="13">
        <f>SUM($H$7:$H$12)</f>
        <v>0</v>
      </c>
      <c r="I15" s="13">
        <f>SUM($I$7:$I$12)</f>
        <v>0</v>
      </c>
      <c r="J15" s="13">
        <f>SUM($J$7:$J$12)</f>
        <v>0</v>
      </c>
      <c r="K15" s="13">
        <f>SUM($K$7:$K$12)</f>
        <v>0</v>
      </c>
      <c r="L15" s="13">
        <f>SUM($L$7:$L$12)</f>
        <v>0</v>
      </c>
      <c r="M15" s="13">
        <f>SUM($M$7:$M$12)</f>
        <v>0</v>
      </c>
      <c r="N15" s="13">
        <f>SUM($N$7:$N$12)</f>
        <v>0</v>
      </c>
      <c r="O15" s="13">
        <f>SUM($O$7:$O$12)</f>
        <v>0</v>
      </c>
      <c r="P15" s="13">
        <f>SUM($P$7:$P$12)</f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P7">
    <cfRule type="cellIs" dxfId="29" priority="1" stopIfTrue="1" operator="greaterThan">
      <formula>$E$7</formula>
    </cfRule>
    <cfRule type="cellIs" dxfId="28" priority="2" stopIfTrue="1" operator="equal">
      <formula>""</formula>
    </cfRule>
  </conditionalFormatting>
  <conditionalFormatting sqref="E8:P8">
    <cfRule type="cellIs" dxfId="27" priority="3" stopIfTrue="1" operator="greaterThan">
      <formula>$E$8</formula>
    </cfRule>
    <cfRule type="cellIs" dxfId="26" priority="4" stopIfTrue="1" operator="equal">
      <formula>""</formula>
    </cfRule>
  </conditionalFormatting>
  <conditionalFormatting sqref="E9:P9">
    <cfRule type="cellIs" dxfId="25" priority="5" stopIfTrue="1" operator="greaterThan">
      <formula>$E$9</formula>
    </cfRule>
    <cfRule type="cellIs" dxfId="24" priority="6" stopIfTrue="1" operator="equal">
      <formula>""</formula>
    </cfRule>
  </conditionalFormatting>
  <conditionalFormatting sqref="E10:P10">
    <cfRule type="cellIs" dxfId="23" priority="7" stopIfTrue="1" operator="greaterThan">
      <formula>$E$10</formula>
    </cfRule>
    <cfRule type="cellIs" dxfId="22" priority="8" stopIfTrue="1" operator="equal">
      <formula>""</formula>
    </cfRule>
  </conditionalFormatting>
  <conditionalFormatting sqref="E11:P11">
    <cfRule type="cellIs" dxfId="21" priority="9" stopIfTrue="1" operator="lessThan">
      <formula>$E$11</formula>
    </cfRule>
    <cfRule type="cellIs" dxfId="20" priority="10" stopIfTrue="1" operator="greaterThan">
      <formula>0</formula>
    </cfRule>
  </conditionalFormatting>
  <conditionalFormatting sqref="E12:P12">
    <cfRule type="cellIs" dxfId="19" priority="11" stopIfTrue="1" operator="lessThan">
      <formula>$E$12</formula>
    </cfRule>
    <cfRule type="cellIs" dxfId="18" priority="12" stopIfTrue="1" operator="greaterThan">
      <formula>0</formula>
    </cfRule>
  </conditionalFormatting>
  <conditionalFormatting sqref="C15:P15">
    <cfRule type="cellIs" dxfId="17" priority="13" stopIfTrue="1" operator="equal">
      <formula>$D$17</formula>
    </cfRule>
    <cfRule type="cellIs" dxfId="16" priority="14" stopIfTrue="1" operator="equal">
      <formula>$D$18</formula>
    </cfRule>
    <cfRule type="cellIs" dxfId="15" priority="15" stopIfTrue="1" operator="equal">
      <formula>$D$19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1" spans="1:69">
      <c r="F1" s="17" t="s">
        <v>31</v>
      </c>
    </row>
    <row r="2" spans="1:69" ht="17">
      <c r="D2" s="4" t="s">
        <v>1</v>
      </c>
      <c r="G2" s="17"/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29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0">
        <v>7011</v>
      </c>
      <c r="G6" s="20">
        <v>7367</v>
      </c>
      <c r="H6" s="20">
        <v>7450</v>
      </c>
      <c r="I6" s="20">
        <v>7623</v>
      </c>
      <c r="J6" s="20">
        <v>7829</v>
      </c>
      <c r="K6" s="20">
        <v>7906</v>
      </c>
      <c r="L6" s="20">
        <v>8004</v>
      </c>
      <c r="M6" s="20">
        <v>8051</v>
      </c>
      <c r="N6" s="20">
        <v>8056</v>
      </c>
      <c r="O6" s="20">
        <v>8127</v>
      </c>
      <c r="P6" s="20">
        <v>8130</v>
      </c>
    </row>
    <row r="7" spans="1:69" ht="28">
      <c r="A7" s="10">
        <v>11642</v>
      </c>
      <c r="B7" s="10">
        <v>100210</v>
      </c>
      <c r="C7" s="9" t="s">
        <v>14</v>
      </c>
      <c r="D7" s="3" t="s">
        <v>15</v>
      </c>
      <c r="E7" s="3">
        <v>500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8">
      <c r="A8" s="10">
        <v>11642</v>
      </c>
      <c r="B8" s="10">
        <v>100211</v>
      </c>
      <c r="C8" s="3" t="s">
        <v>14</v>
      </c>
      <c r="D8" s="3" t="s">
        <v>16</v>
      </c>
      <c r="E8" s="3">
        <v>400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8">
      <c r="A9" s="10">
        <v>11642</v>
      </c>
      <c r="B9" s="10">
        <v>100212</v>
      </c>
      <c r="C9" s="3" t="s">
        <v>14</v>
      </c>
      <c r="D9" s="3" t="s">
        <v>17</v>
      </c>
      <c r="E9" s="3">
        <v>50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28">
      <c r="A10" s="10">
        <v>11642</v>
      </c>
      <c r="B10" s="10">
        <v>100215</v>
      </c>
      <c r="C10" s="3" t="s">
        <v>14</v>
      </c>
      <c r="D10" s="3" t="s">
        <v>18</v>
      </c>
      <c r="E10" s="3">
        <v>50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28">
      <c r="A11" s="10">
        <v>11642</v>
      </c>
      <c r="B11" s="10">
        <v>100213</v>
      </c>
      <c r="C11" s="11" t="s">
        <v>19</v>
      </c>
      <c r="D11" s="11" t="s">
        <v>20</v>
      </c>
      <c r="E11" s="11">
        <v>-50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28">
      <c r="A12" s="10">
        <v>11642</v>
      </c>
      <c r="B12" s="10">
        <v>100214</v>
      </c>
      <c r="C12" s="11" t="s">
        <v>19</v>
      </c>
      <c r="D12" s="11" t="s">
        <v>21</v>
      </c>
      <c r="E12" s="11">
        <v>-10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22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F15" s="13">
        <f>SUM($F$7:$F$12)</f>
        <v>0</v>
      </c>
      <c r="G15" s="13">
        <f>SUM($G$7:$G$12)</f>
        <v>0</v>
      </c>
      <c r="H15" s="13">
        <f>SUM($H$7:$H$12)</f>
        <v>0</v>
      </c>
      <c r="I15" s="13">
        <f>SUM($I$7:$I$12)</f>
        <v>0</v>
      </c>
      <c r="J15" s="13">
        <f>SUM($J$7:$J$12)</f>
        <v>0</v>
      </c>
      <c r="K15" s="13">
        <f>SUM($K$7:$K$12)</f>
        <v>0</v>
      </c>
      <c r="L15" s="13">
        <f>SUM($L$7:$L$12)</f>
        <v>0</v>
      </c>
      <c r="M15" s="13">
        <f>SUM($M$7:$M$12)</f>
        <v>0</v>
      </c>
      <c r="N15" s="13">
        <f>SUM($N$7:$N$12)</f>
        <v>0</v>
      </c>
      <c r="O15" s="13">
        <f>SUM($O$7:$O$12)</f>
        <v>0</v>
      </c>
      <c r="P15" s="13">
        <f>SUM($P$7:$P$12)</f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24</v>
      </c>
      <c r="D17" s="14">
        <f>LARGE($F$15:$P$15,1)</f>
        <v>0</v>
      </c>
      <c r="E17">
        <f>INDEX($F$6:$P$6,MATCH($D$17,$F$15:$P$15,0))</f>
        <v>7011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27</v>
      </c>
      <c r="D18" s="15">
        <f>LARGE($F$15:$P$15,2)</f>
        <v>0</v>
      </c>
      <c r="E18">
        <f>INDEX($F$6:$P$6,MATCH($D$18,$F$15:$P$15,0))</f>
        <v>7011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28</v>
      </c>
      <c r="D19" s="16">
        <f>LARGE($F$15:$P$15,3)</f>
        <v>0</v>
      </c>
      <c r="E19">
        <f>INDEX($F$6:$P$6,MATCH($D$19,$F$15:$P$15,0))</f>
        <v>7011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14" priority="1" stopIfTrue="1" operator="greaterThan">
      <formula>$E$7</formula>
    </cfRule>
    <cfRule type="cellIs" dxfId="13" priority="2" stopIfTrue="1" operator="equal">
      <formula>""</formula>
    </cfRule>
  </conditionalFormatting>
  <conditionalFormatting sqref="E8">
    <cfRule type="cellIs" dxfId="12" priority="3" stopIfTrue="1" operator="greaterThan">
      <formula>$E$8</formula>
    </cfRule>
    <cfRule type="cellIs" dxfId="11" priority="4" stopIfTrue="1" operator="equal">
      <formula>""</formula>
    </cfRule>
  </conditionalFormatting>
  <conditionalFormatting sqref="E9">
    <cfRule type="cellIs" dxfId="10" priority="5" stopIfTrue="1" operator="greaterThan">
      <formula>$E$9</formula>
    </cfRule>
    <cfRule type="cellIs" dxfId="9" priority="6" stopIfTrue="1" operator="equal">
      <formula>""</formula>
    </cfRule>
  </conditionalFormatting>
  <conditionalFormatting sqref="E10">
    <cfRule type="cellIs" dxfId="8" priority="7" stopIfTrue="1" operator="greaterThan">
      <formula>$E$10</formula>
    </cfRule>
    <cfRule type="cellIs" dxfId="7" priority="8" stopIfTrue="1" operator="equal">
      <formula>""</formula>
    </cfRule>
  </conditionalFormatting>
  <conditionalFormatting sqref="E11">
    <cfRule type="cellIs" dxfId="6" priority="9" stopIfTrue="1" operator="lessThan">
      <formula>$E$11</formula>
    </cfRule>
    <cfRule type="cellIs" dxfId="5" priority="10" stopIfTrue="1" operator="greaterThan">
      <formula>0</formula>
    </cfRule>
  </conditionalFormatting>
  <conditionalFormatting sqref="E12">
    <cfRule type="cellIs" dxfId="4" priority="11" stopIfTrue="1" operator="lessThan">
      <formula>$E$12</formula>
    </cfRule>
    <cfRule type="cellIs" dxfId="3" priority="12" stopIfTrue="1" operator="greaterThan">
      <formula>0</formula>
    </cfRule>
  </conditionalFormatting>
  <conditionalFormatting sqref="C15:P15">
    <cfRule type="cellIs" dxfId="2" priority="13" stopIfTrue="1" operator="equal">
      <formula>$D$17</formula>
    </cfRule>
    <cfRule type="cellIs" dxfId="1" priority="14" stopIfTrue="1" operator="equal">
      <formula>$D$18</formula>
    </cfRule>
    <cfRule type="cellIs" dxfId="0" priority="15" stopIfTrue="1" operator="equal">
      <formula>$D$19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Company>Enterprise Development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Peyton Holland</cp:lastModifiedBy>
  <cp:lastPrinted>2002-06-22T17:00:52Z</cp:lastPrinted>
  <dcterms:created xsi:type="dcterms:W3CDTF">2002-05-15T02:32:49Z</dcterms:created>
  <dcterms:modified xsi:type="dcterms:W3CDTF">2016-04-26T13:45:39Z</dcterms:modified>
</cp:coreProperties>
</file>