
<file path=[Content_Types].xml><?xml version="1.0" encoding="utf-8"?>
<Types xmlns="http://schemas.openxmlformats.org/package/2006/content-types">
  <Override PartName="/xl/worksheets/sheet7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theme/theme1.xml" ContentType="application/vnd.openxmlformats-officedocument.theme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Default Extension="xml" ContentType="application/xml"/>
  <Override PartName="/xl/worksheets/sheet6.xml" ContentType="application/vnd.openxmlformats-officedocument.spreadsheetml.worksheet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drawings/drawing3.xml" ContentType="application/vnd.openxmlformats-officedocument.drawing+xml"/>
  <Default Extension="jpeg" ContentType="image/jpeg"/>
  <Override PartName="/xl/worksheets/sheet3.xml" ContentType="application/vnd.openxmlformats-officedocument.spreadsheetml.worksheet+xml"/>
  <Override PartName="/xl/drawings/drawing5.xml" ContentType="application/vnd.openxmlformats-officedocument.drawing+xml"/>
  <Default Extension="rels" ContentType="application/vnd.openxmlformats-package.relationships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360" yWindow="40" windowWidth="17900" windowHeight="12920"/>
  </bookViews>
  <sheets>
    <sheet name="Totals" sheetId="1" r:id="rId1"/>
    <sheet name="Judge1" sheetId="8" r:id="rId2"/>
    <sheet name="Judge2" sheetId="7" r:id="rId3"/>
    <sheet name="Judge3" sheetId="6" r:id="rId4"/>
    <sheet name="Judge4" sheetId="5" r:id="rId5"/>
    <sheet name="Judge5" sheetId="4" r:id="rId6"/>
    <sheet name="Printable" sheetId="9" r:id="rId7"/>
  </sheets>
  <definedNames>
    <definedName name="ChairName" localSheetId="1">Judge1!$F$4</definedName>
    <definedName name="ChairName" localSheetId="2">Judge2!$F$4</definedName>
    <definedName name="ChairName" localSheetId="3">Judge3!$F$4</definedName>
    <definedName name="ChairName" localSheetId="4">Judge4!$F$4</definedName>
    <definedName name="ChairName" localSheetId="5">Judge5!$F$4</definedName>
    <definedName name="ChairName" localSheetId="6">Printable!$F$4</definedName>
    <definedName name="ChairName">Totals!$F$4</definedName>
    <definedName name="ContestName" localSheetId="1">Judge1!$D$4</definedName>
    <definedName name="ContestName" localSheetId="2">Judge2!$D$4</definedName>
    <definedName name="ContestName" localSheetId="3">Judge3!$D$4</definedName>
    <definedName name="ContestName" localSheetId="4">Judge4!$D$4</definedName>
    <definedName name="ContestName" localSheetId="5">Judge5!$D$4</definedName>
    <definedName name="ContestName" localSheetId="6">Printable!$D$4</definedName>
    <definedName name="ContestName">Totals!$D$4</definedName>
    <definedName name="DataBlock" localSheetId="1">Judge1!$A$6:$I$21</definedName>
    <definedName name="DataBlock" localSheetId="2">Judge2!$A$6:$I$21</definedName>
    <definedName name="DataBlock" localSheetId="3">Judge3!$A$6:$I$21</definedName>
    <definedName name="DataBlock" localSheetId="4">Judge4!$A$6:$I$21</definedName>
    <definedName name="DataBlock" localSheetId="5">Judge5!$A$6:$I$21</definedName>
    <definedName name="DataBlock" localSheetId="6">Printable!$A$6:$I$21</definedName>
    <definedName name="DataBlock">Totals!$A$6:$I$21</definedName>
    <definedName name="DivisionName" localSheetId="1">Judge1!$D$5</definedName>
    <definedName name="DivisionName" localSheetId="2">Judge2!$D$5</definedName>
    <definedName name="DivisionName" localSheetId="3">Judge3!$D$5</definedName>
    <definedName name="DivisionName" localSheetId="4">Judge4!$D$5</definedName>
    <definedName name="DivisionName" localSheetId="5">Judge5!$D$5</definedName>
    <definedName name="DivisionName" localSheetId="6">Printable!$D$5</definedName>
    <definedName name="DivisionName">Totals!$D$5</definedName>
    <definedName name="FirstContestant" localSheetId="1">Judge1!$F$6</definedName>
    <definedName name="FirstContestant" localSheetId="2">Judge2!$F$6</definedName>
    <definedName name="FirstContestant" localSheetId="3">Judge3!$F$6</definedName>
    <definedName name="FirstContestant" localSheetId="4">Judge4!$F$6</definedName>
    <definedName name="FirstContestant" localSheetId="5">Judge5!$F$6</definedName>
    <definedName name="FirstContestant" localSheetId="6">Printable!$F$6</definedName>
    <definedName name="FirstContestant">Totals!$F$6</definedName>
    <definedName name="FirstScore" localSheetId="1">Judge1!$F$7</definedName>
    <definedName name="FirstScore" localSheetId="2">Judge2!$F$7</definedName>
    <definedName name="FirstScore" localSheetId="3">Judge3!$F$7</definedName>
    <definedName name="FirstScore" localSheetId="4">Judge4!$F$7</definedName>
    <definedName name="FirstScore" localSheetId="5">Judge5!$F$7</definedName>
    <definedName name="FirstScore" localSheetId="6">Printable!$F$7</definedName>
    <definedName name="FirstScore">Totals!$F$7</definedName>
    <definedName name="FirstScoreArea" localSheetId="1">Judge1!$C$7</definedName>
    <definedName name="FirstScoreArea" localSheetId="2">Judge2!$C$7</definedName>
    <definedName name="FirstScoreArea" localSheetId="3">Judge3!$C$7</definedName>
    <definedName name="FirstScoreArea" localSheetId="4">Judge4!$C$7</definedName>
    <definedName name="FirstScoreArea" localSheetId="5">Judge5!$C$7</definedName>
    <definedName name="FirstScoreArea" localSheetId="6">Printable!$C$7</definedName>
    <definedName name="FirstScoreArea">Totals!$C$7</definedName>
    <definedName name="JudgeCount" localSheetId="1">Judge1!$J$4</definedName>
    <definedName name="JudgeCount" localSheetId="2">Judge2!$J$4</definedName>
    <definedName name="JudgeCount" localSheetId="3">Judge3!$J$4</definedName>
    <definedName name="JudgeCount" localSheetId="4">Judge4!$J$4</definedName>
    <definedName name="JudgeCount" localSheetId="5">Judge5!$J$4</definedName>
    <definedName name="JudgeCount" localSheetId="6">Printable!$J$4</definedName>
    <definedName name="JudgeCount">Totals!$J$4</definedName>
    <definedName name="_xlnm.Print_Titles" localSheetId="1">Judge1!$C:$E,Judge1!$1:$6</definedName>
    <definedName name="_xlnm.Print_Titles" localSheetId="2">Judge2!$C:$E,Judge2!$1:$6</definedName>
    <definedName name="_xlnm.Print_Titles" localSheetId="3">Judge3!$C:$E,Judge3!$1:$6</definedName>
    <definedName name="_xlnm.Print_Titles" localSheetId="4">Judge4!$C:$E,Judge4!$1:$6</definedName>
    <definedName name="_xlnm.Print_Titles" localSheetId="5">Judge5!$C:$E,Judge5!$1:$6</definedName>
    <definedName name="_xlnm.Print_Titles" localSheetId="6">Printable!$C:$E,Printable!$1:$6</definedName>
    <definedName name="_xlnm.Print_Titles" localSheetId="0">Totals!$C:$E,Totals!$1:$6</definedName>
    <definedName name="SkillsArea" localSheetId="1">Judge1!#REF!</definedName>
    <definedName name="SkillsArea" localSheetId="2">Judge2!#REF!</definedName>
    <definedName name="SkillsArea" localSheetId="3">Judge3!#REF!</definedName>
    <definedName name="SkillsArea" localSheetId="4">Judge4!#REF!</definedName>
    <definedName name="SkillsArea" localSheetId="5">Judge5!#REF!</definedName>
    <definedName name="SkillsArea" localSheetId="6">Printable!#REF!</definedName>
    <definedName name="SkillsArea">Totals!#REF!</definedName>
    <definedName name="StartContestants" localSheetId="1">Judge1!#REF!</definedName>
    <definedName name="StartContestants" localSheetId="2">Judge2!#REF!</definedName>
    <definedName name="StartContestants" localSheetId="3">Judge3!#REF!</definedName>
    <definedName name="StartContestants" localSheetId="4">Judge4!#REF!</definedName>
    <definedName name="StartContestants" localSheetId="5">Judge5!#REF!</definedName>
    <definedName name="StartContestants" localSheetId="6">Printable!#REF!</definedName>
    <definedName name="StartContestants">Totals!#REF!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19" i="8"/>
  <c r="F19"/>
  <c r="E18"/>
  <c r="G19" i="7"/>
  <c r="F19"/>
  <c r="E18"/>
  <c r="G19" i="6"/>
  <c r="F19"/>
  <c r="E18"/>
  <c r="G19" i="5"/>
  <c r="F19"/>
  <c r="E18"/>
  <c r="G19" i="4"/>
  <c r="F19"/>
  <c r="E18"/>
  <c r="F19" i="9"/>
  <c r="E18"/>
  <c r="G19"/>
  <c r="D24"/>
  <c r="E24"/>
  <c r="D25"/>
  <c r="E25"/>
  <c r="D21"/>
  <c r="E21"/>
  <c r="D22"/>
  <c r="E22"/>
  <c r="D23"/>
  <c r="E23"/>
  <c r="G7" i="1"/>
  <c r="G8"/>
  <c r="G9"/>
  <c r="G10"/>
  <c r="G11"/>
  <c r="G12"/>
  <c r="G13"/>
  <c r="G14"/>
  <c r="G15"/>
  <c r="G16"/>
  <c r="F16"/>
  <c r="F15"/>
  <c r="F14"/>
  <c r="F13"/>
  <c r="F12"/>
  <c r="F11"/>
  <c r="F10"/>
  <c r="F9"/>
  <c r="F8"/>
  <c r="F7"/>
  <c r="E18"/>
  <c r="G19"/>
  <c r="F19"/>
  <c r="D25"/>
  <c r="E25"/>
  <c r="D23"/>
  <c r="E23"/>
  <c r="D21"/>
  <c r="E21"/>
  <c r="D24"/>
  <c r="E24"/>
  <c r="D22"/>
  <c r="E22"/>
</calcChain>
</file>

<file path=xl/sharedStrings.xml><?xml version="1.0" encoding="utf-8"?>
<sst xmlns="http://schemas.openxmlformats.org/spreadsheetml/2006/main" count="285" uniqueCount="38">
  <si>
    <t>Max</t>
  </si>
  <si>
    <t>Score Card</t>
  </si>
  <si>
    <t>Skills Area</t>
  </si>
  <si>
    <t>Contestant Numbers</t>
  </si>
  <si>
    <t>Contest:</t>
  </si>
  <si>
    <t>Division:</t>
  </si>
  <si>
    <t>Type</t>
  </si>
  <si>
    <t>ScoreID</t>
  </si>
  <si>
    <t>Chair:</t>
  </si>
  <si>
    <t>ContestID</t>
  </si>
  <si>
    <t>Judges:</t>
  </si>
  <si>
    <t>Version:</t>
  </si>
  <si>
    <t>Extemporaneous Speaking</t>
  </si>
  <si>
    <t>P</t>
  </si>
  <si>
    <t>Standard</t>
  </si>
  <si>
    <t>Opening</t>
  </si>
  <si>
    <t>Voice</t>
  </si>
  <si>
    <t>Platform Deportment</t>
  </si>
  <si>
    <t>Organization</t>
  </si>
  <si>
    <t>Mechanics</t>
  </si>
  <si>
    <t>Closing</t>
  </si>
  <si>
    <t>Effectiveness</t>
  </si>
  <si>
    <t>Penalty</t>
  </si>
  <si>
    <t>Clothing</t>
  </si>
  <si>
    <t>Time</t>
  </si>
  <si>
    <t>Resume Penalty</t>
  </si>
  <si>
    <t>Maximum Possible Score:</t>
  </si>
  <si>
    <t>Total Scores:</t>
  </si>
  <si>
    <t>First Place:</t>
  </si>
  <si>
    <t>Ranked Scores</t>
  </si>
  <si>
    <t>Cont. #</t>
  </si>
  <si>
    <t>Second Place:</t>
  </si>
  <si>
    <t>Third Place:</t>
  </si>
  <si>
    <t>Fourth Place:</t>
  </si>
  <si>
    <t>Fifth Place:</t>
  </si>
  <si>
    <t>Each Judge Tab below should total to 1000 max points, and the Totals Page will AVERAGE to 1000 Max Points as well.</t>
  </si>
  <si>
    <t>Enter Scores on the JUDGE Tabs ONLY.  This Totals Tab will calculate automatically.</t>
  </si>
  <si>
    <t>Do Not Type Scores into this Printable Sheet in Excel - it is for Printing and Pencil Tabulation ONLY!</t>
  </si>
</sst>
</file>

<file path=xl/styles.xml><?xml version="1.0" encoding="utf-8"?>
<styleSheet xmlns="http://schemas.openxmlformats.org/spreadsheetml/2006/main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??_);_(@_)"/>
    <numFmt numFmtId="165" formatCode="_(* #,##0.000_);_(* \(#,##0.000\);_(* &quot;-&quot;???_);_(@_)"/>
    <numFmt numFmtId="166" formatCode="#,##0.000"/>
  </numFmts>
  <fonts count="8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color indexed="18"/>
      <name val="Arial"/>
      <family val="2"/>
    </font>
    <font>
      <sz val="10"/>
      <name val="Arial"/>
    </font>
    <font>
      <b/>
      <sz val="10"/>
      <color indexed="10"/>
      <name val="Arial"/>
      <family val="2"/>
    </font>
    <font>
      <sz val="24"/>
      <name val="Arial"/>
      <family val="2"/>
    </font>
    <font>
      <sz val="8"/>
      <name val="Verdana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Protection="1">
      <protection locked="0"/>
    </xf>
    <xf numFmtId="0" fontId="3" fillId="0" borderId="0" xfId="0" applyFont="1" applyAlignment="1">
      <alignment horizontal="right"/>
    </xf>
    <xf numFmtId="165" fontId="0" fillId="0" borderId="0" xfId="1" applyNumberFormat="1" applyFont="1" applyProtection="1">
      <protection locked="0"/>
    </xf>
    <xf numFmtId="165" fontId="0" fillId="0" borderId="0" xfId="1" applyNumberFormat="1" applyFont="1"/>
    <xf numFmtId="165" fontId="0" fillId="0" borderId="0" xfId="0" applyNumberFormat="1"/>
    <xf numFmtId="0" fontId="0" fillId="0" borderId="0" xfId="0" applyAlignment="1">
      <alignment horizontal="left"/>
    </xf>
    <xf numFmtId="0" fontId="4" fillId="0" borderId="0" xfId="0" applyFont="1" applyProtection="1">
      <protection locked="0"/>
    </xf>
    <xf numFmtId="0" fontId="0" fillId="0" borderId="0" xfId="0" applyProtection="1"/>
    <xf numFmtId="0" fontId="0" fillId="2" borderId="0" xfId="0" applyFill="1" applyProtection="1">
      <protection locked="0"/>
    </xf>
    <xf numFmtId="165" fontId="0" fillId="2" borderId="0" xfId="1" applyNumberFormat="1" applyFont="1" applyFill="1" applyProtection="1">
      <protection locked="0"/>
    </xf>
    <xf numFmtId="165" fontId="0" fillId="0" borderId="0" xfId="1" applyNumberFormat="1" applyFont="1" applyProtection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5" fillId="0" borderId="0" xfId="0" applyFont="1"/>
    <xf numFmtId="166" fontId="0" fillId="0" borderId="0" xfId="1" applyNumberFormat="1" applyFont="1" applyProtection="1"/>
    <xf numFmtId="166" fontId="0" fillId="2" borderId="0" xfId="1" applyNumberFormat="1" applyFont="1" applyFill="1" applyProtection="1"/>
    <xf numFmtId="0" fontId="2" fillId="0" borderId="0" xfId="0" applyFont="1" applyAlignment="1">
      <alignment horizontal="center"/>
    </xf>
    <xf numFmtId="0" fontId="6" fillId="0" borderId="1" xfId="0" applyFont="1" applyBorder="1" applyProtection="1"/>
  </cellXfs>
  <cellStyles count="2">
    <cellStyle name="Comma" xfId="1" builtinId="3"/>
    <cellStyle name="Normal" xfId="0" builtinId="0"/>
  </cellStyles>
  <dxfs count="175"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03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:a="http://schemas.openxmlformats.org/drawingml/2006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:a="http://schemas.openxmlformats.org/drawingml/2006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tabSelected="1"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1</v>
      </c>
      <c r="G2" s="19" t="s">
        <v>36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35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5031</v>
      </c>
      <c r="G6" s="1">
        <v>5034</v>
      </c>
      <c r="H6" s="1"/>
      <c r="I6" s="1"/>
    </row>
    <row r="7" spans="1:69">
      <c r="A7" s="10">
        <v>11477</v>
      </c>
      <c r="B7" s="10">
        <v>264412</v>
      </c>
      <c r="C7" s="9" t="s">
        <v>14</v>
      </c>
      <c r="D7" s="3" t="s">
        <v>15</v>
      </c>
      <c r="E7" s="3">
        <v>150</v>
      </c>
      <c r="F7" s="20">
        <f>IF(ISERROR(AVERAGE(Judge1:Judge5!F7))," ", AVERAGE(Judge1:Judge5!F7))</f>
        <v>85</v>
      </c>
      <c r="G7" s="20">
        <f>IF(ISERROR(AVERAGE(Judge1:Judge5!G7))," ", AVERAGE(Judge1:Judge5!G7))</f>
        <v>80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11477</v>
      </c>
      <c r="B8" s="10">
        <v>264413</v>
      </c>
      <c r="C8" s="3" t="s">
        <v>14</v>
      </c>
      <c r="D8" s="3" t="s">
        <v>16</v>
      </c>
      <c r="E8" s="3">
        <v>100</v>
      </c>
      <c r="F8" s="20">
        <f>IF(ISERROR(AVERAGE(Judge1:Judge5!F8))," ", AVERAGE(Judge1:Judge5!F8))</f>
        <v>90</v>
      </c>
      <c r="G8" s="20">
        <f>IF(ISERROR(AVERAGE(Judge1:Judge5!G8))," ", AVERAGE(Judge1:Judge5!G8))</f>
        <v>85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11477</v>
      </c>
      <c r="B9" s="10">
        <v>264414</v>
      </c>
      <c r="C9" s="3" t="s">
        <v>14</v>
      </c>
      <c r="D9" s="3" t="s">
        <v>17</v>
      </c>
      <c r="E9" s="3">
        <v>100</v>
      </c>
      <c r="F9" s="20">
        <f>IF(ISERROR(AVERAGE(Judge1:Judge5!F9))," ", AVERAGE(Judge1:Judge5!F9))</f>
        <v>85</v>
      </c>
      <c r="G9" s="20">
        <f>IF(ISERROR(AVERAGE(Judge1:Judge5!G9))," ", AVERAGE(Judge1:Judge5!G9))</f>
        <v>75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11477</v>
      </c>
      <c r="B10" s="10">
        <v>264415</v>
      </c>
      <c r="C10" s="3" t="s">
        <v>14</v>
      </c>
      <c r="D10" s="3" t="s">
        <v>18</v>
      </c>
      <c r="E10" s="3">
        <v>200</v>
      </c>
      <c r="F10" s="20">
        <f>IF(ISERROR(AVERAGE(Judge1:Judge5!F10))," ", AVERAGE(Judge1:Judge5!F10))</f>
        <v>180</v>
      </c>
      <c r="G10" s="20">
        <f>IF(ISERROR(AVERAGE(Judge1:Judge5!G10))," ", AVERAGE(Judge1:Judge5!G10))</f>
        <v>170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11477</v>
      </c>
      <c r="B11" s="10">
        <v>264416</v>
      </c>
      <c r="C11" s="3" t="s">
        <v>14</v>
      </c>
      <c r="D11" s="3" t="s">
        <v>19</v>
      </c>
      <c r="E11" s="3">
        <v>100</v>
      </c>
      <c r="F11" s="20">
        <f>IF(ISERROR(AVERAGE(Judge1:Judge5!F11))," ", AVERAGE(Judge1:Judge5!F11))</f>
        <v>80</v>
      </c>
      <c r="G11" s="20">
        <f>IF(ISERROR(AVERAGE(Judge1:Judge5!G11))," ", AVERAGE(Judge1:Judge5!G11))</f>
        <v>80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11477</v>
      </c>
      <c r="B12" s="10">
        <v>264417</v>
      </c>
      <c r="C12" s="3" t="s">
        <v>14</v>
      </c>
      <c r="D12" s="3" t="s">
        <v>20</v>
      </c>
      <c r="E12" s="3">
        <v>150</v>
      </c>
      <c r="F12" s="20">
        <f>IF(ISERROR(AVERAGE(Judge1:Judge5!F12))," ", AVERAGE(Judge1:Judge5!F12))</f>
        <v>125</v>
      </c>
      <c r="G12" s="20">
        <f>IF(ISERROR(AVERAGE(Judge1:Judge5!G12))," ", AVERAGE(Judge1:Judge5!G12))</f>
        <v>125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11477</v>
      </c>
      <c r="B13" s="10">
        <v>264418</v>
      </c>
      <c r="C13" s="3" t="s">
        <v>14</v>
      </c>
      <c r="D13" s="3" t="s">
        <v>21</v>
      </c>
      <c r="E13" s="3">
        <v>200</v>
      </c>
      <c r="F13" s="20">
        <f>IF(ISERROR(AVERAGE(Judge1:Judge5!F13))," ", AVERAGE(Judge1:Judge5!F13))</f>
        <v>180</v>
      </c>
      <c r="G13" s="20">
        <f>IF(ISERROR(AVERAGE(Judge1:Judge5!G13))," ", AVERAGE(Judge1:Judge5!G13))</f>
        <v>180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11477</v>
      </c>
      <c r="B14" s="10">
        <v>264419</v>
      </c>
      <c r="C14" s="11" t="s">
        <v>22</v>
      </c>
      <c r="D14" s="11" t="s">
        <v>23</v>
      </c>
      <c r="E14" s="11">
        <v>-50</v>
      </c>
      <c r="F14" s="21" t="str">
        <f>IF(ISERROR(AVERAGE(Judge1:Judge5!F14))," ", AVERAGE(Judge1:Judge5!F14))</f>
        <v xml:space="preserve"> </v>
      </c>
      <c r="G14" s="21" t="str">
        <f>IF(ISERROR(AVERAGE(Judge1:Judge5!G14))," ", AVERAGE(Judge1:Judge5!G14))</f>
        <v xml:space="preserve"> </v>
      </c>
      <c r="H14" s="12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11477</v>
      </c>
      <c r="B15" s="10">
        <v>264420</v>
      </c>
      <c r="C15" s="11" t="s">
        <v>22</v>
      </c>
      <c r="D15" s="11" t="s">
        <v>24</v>
      </c>
      <c r="E15" s="11">
        <v>-50</v>
      </c>
      <c r="F15" s="21" t="str">
        <f>IF(ISERROR(AVERAGE(Judge1:Judge5!F15))," ", AVERAGE(Judge1:Judge5!F15))</f>
        <v xml:space="preserve"> </v>
      </c>
      <c r="G15" s="21" t="str">
        <f>IF(ISERROR(AVERAGE(Judge1:Judge5!G15))," ", AVERAGE(Judge1:Judge5!G15))</f>
        <v xml:space="preserve"> </v>
      </c>
      <c r="H15" s="12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A16" s="10">
        <v>11477</v>
      </c>
      <c r="B16" s="10">
        <v>264421</v>
      </c>
      <c r="C16" s="11" t="s">
        <v>22</v>
      </c>
      <c r="D16" s="11" t="s">
        <v>25</v>
      </c>
      <c r="E16" s="11">
        <v>-10</v>
      </c>
      <c r="F16" s="21" t="str">
        <f>IF(ISERROR(AVERAGE(Judge1:Judge5!F16))," ", AVERAGE(Judge1:Judge5!F16))</f>
        <v xml:space="preserve"> </v>
      </c>
      <c r="G16" s="21" t="str">
        <f>IF(ISERROR(AVERAGE(Judge1:Judge5!G16))," ", AVERAGE(Judge1:Judge5!G16))</f>
        <v xml:space="preserve"> </v>
      </c>
      <c r="H16" s="12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>
      <c r="C18" t="s">
        <v>26</v>
      </c>
      <c r="E18">
        <f>SUMIF($E$6:$E$16, "&gt;0")</f>
        <v>1000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>
      <c r="C19" t="s">
        <v>27</v>
      </c>
      <c r="F19" s="13">
        <f>SUM($F$7:$F$16)</f>
        <v>825</v>
      </c>
      <c r="G19" s="13">
        <f>SUM($G$7:$G$16)</f>
        <v>795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>
      <c r="D20" t="s">
        <v>29</v>
      </c>
      <c r="E20" t="s">
        <v>30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>
      <c r="C21" t="s">
        <v>28</v>
      </c>
      <c r="D21" s="14">
        <f>LARGE($F$19:$G$19,1)</f>
        <v>825</v>
      </c>
      <c r="E21">
        <f>INDEX($F$6:$G$6,MATCH($D$21,$F$19:$G$19,0))</f>
        <v>5031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>
      <c r="C22" t="s">
        <v>31</v>
      </c>
      <c r="D22" s="15">
        <f>LARGE($F$19:$G$19,2)</f>
        <v>795</v>
      </c>
      <c r="E22">
        <f>INDEX($F$6:$G$6,MATCH($D$22,$F$19:$G$19,0))</f>
        <v>5034</v>
      </c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>
      <c r="C23" t="s">
        <v>32</v>
      </c>
      <c r="D23" s="16" t="e">
        <f>LARGE($F$19:$G$19,3)</f>
        <v>#NUM!</v>
      </c>
      <c r="E23" t="e">
        <f>INDEX($F$6:$G$6,MATCH($D$23,$F$19:$G$19,0))</f>
        <v>#NUM!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>
      <c r="C24" t="s">
        <v>33</v>
      </c>
      <c r="D24" s="17" t="e">
        <f>LARGE($F$19:$G$19,4)</f>
        <v>#NUM!</v>
      </c>
      <c r="E24" t="e">
        <f>INDEX($F$6:$G$6,MATCH($D$24,$F$19:$G$19,0))</f>
        <v>#NUM!</v>
      </c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>
      <c r="C25" t="s">
        <v>34</v>
      </c>
      <c r="D25" s="18" t="e">
        <f>LARGE($F$19:$G$19,5)</f>
        <v>#NUM!</v>
      </c>
      <c r="E25" t="e">
        <f>INDEX($F$6:$G$6,MATCH($D$25,$F$19:$G$19,0))</f>
        <v>#NUM!</v>
      </c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phoneticPr fontId="0" type="noConversion"/>
  <conditionalFormatting sqref="E7:G7">
    <cfRule type="cellIs" dxfId="174" priority="1" stopIfTrue="1" operator="greaterThan">
      <formula>$E$7</formula>
    </cfRule>
    <cfRule type="cellIs" dxfId="173" priority="2" stopIfTrue="1" operator="equal">
      <formula>""</formula>
    </cfRule>
  </conditionalFormatting>
  <conditionalFormatting sqref="E8:G8">
    <cfRule type="cellIs" dxfId="172" priority="3" stopIfTrue="1" operator="greaterThan">
      <formula>$E$8</formula>
    </cfRule>
    <cfRule type="cellIs" dxfId="171" priority="4" stopIfTrue="1" operator="equal">
      <formula>""</formula>
    </cfRule>
  </conditionalFormatting>
  <conditionalFormatting sqref="E9:G9">
    <cfRule type="cellIs" dxfId="170" priority="5" stopIfTrue="1" operator="greaterThan">
      <formula>$E$9</formula>
    </cfRule>
    <cfRule type="cellIs" dxfId="169" priority="6" stopIfTrue="1" operator="equal">
      <formula>""</formula>
    </cfRule>
  </conditionalFormatting>
  <conditionalFormatting sqref="E10:G10">
    <cfRule type="cellIs" dxfId="168" priority="7" stopIfTrue="1" operator="greaterThan">
      <formula>$E$10</formula>
    </cfRule>
    <cfRule type="cellIs" dxfId="167" priority="8" stopIfTrue="1" operator="equal">
      <formula>""</formula>
    </cfRule>
  </conditionalFormatting>
  <conditionalFormatting sqref="E11:G11">
    <cfRule type="cellIs" dxfId="166" priority="9" stopIfTrue="1" operator="greaterThan">
      <formula>$E$11</formula>
    </cfRule>
    <cfRule type="cellIs" dxfId="165" priority="10" stopIfTrue="1" operator="equal">
      <formula>""</formula>
    </cfRule>
  </conditionalFormatting>
  <conditionalFormatting sqref="E12:G12">
    <cfRule type="cellIs" dxfId="164" priority="11" stopIfTrue="1" operator="greaterThan">
      <formula>$E$12</formula>
    </cfRule>
    <cfRule type="cellIs" dxfId="163" priority="12" stopIfTrue="1" operator="equal">
      <formula>""</formula>
    </cfRule>
  </conditionalFormatting>
  <conditionalFormatting sqref="E13:G13">
    <cfRule type="cellIs" dxfId="162" priority="13" stopIfTrue="1" operator="greaterThan">
      <formula>$E$13</formula>
    </cfRule>
    <cfRule type="cellIs" dxfId="161" priority="14" stopIfTrue="1" operator="equal">
      <formula>""</formula>
    </cfRule>
  </conditionalFormatting>
  <conditionalFormatting sqref="E14:G14">
    <cfRule type="cellIs" dxfId="160" priority="15" stopIfTrue="1" operator="lessThan">
      <formula>$E$14</formula>
    </cfRule>
    <cfRule type="cellIs" dxfId="159" priority="16" stopIfTrue="1" operator="greaterThan">
      <formula>0</formula>
    </cfRule>
  </conditionalFormatting>
  <conditionalFormatting sqref="E15:G15">
    <cfRule type="cellIs" dxfId="158" priority="17" stopIfTrue="1" operator="lessThan">
      <formula>$E$15</formula>
    </cfRule>
    <cfRule type="cellIs" dxfId="157" priority="18" stopIfTrue="1" operator="greaterThan">
      <formula>0</formula>
    </cfRule>
  </conditionalFormatting>
  <conditionalFormatting sqref="E16:G16">
    <cfRule type="cellIs" dxfId="156" priority="19" stopIfTrue="1" operator="lessThan">
      <formula>$E$16</formula>
    </cfRule>
    <cfRule type="cellIs" dxfId="155" priority="20" stopIfTrue="1" operator="greaterThan">
      <formula>0</formula>
    </cfRule>
  </conditionalFormatting>
  <conditionalFormatting sqref="C19:G19">
    <cfRule type="cellIs" dxfId="154" priority="21" stopIfTrue="1" operator="equal">
      <formula>$D$21</formula>
    </cfRule>
    <cfRule type="cellIs" dxfId="153" priority="22" stopIfTrue="1" operator="equal">
      <formula>$D$22</formula>
    </cfRule>
    <cfRule type="cellIs" dxfId="152" priority="23" stopIfTrue="1" operator="equal">
      <formula>$D$23</formula>
    </cfRule>
    <cfRule type="cellIs" dxfId="151" priority="24" stopIfTrue="1" operator="equal">
      <formula>$D$24</formula>
    </cfRule>
    <cfRule type="cellIs" dxfId="150" priority="25" stopIfTrue="1" operator="equal">
      <formula>$D$25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G14" sqref="G14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1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35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5031</v>
      </c>
      <c r="G6" s="1">
        <v>5034</v>
      </c>
      <c r="H6" s="1"/>
      <c r="I6" s="1"/>
    </row>
    <row r="7" spans="1:69">
      <c r="A7" s="10">
        <v>11477</v>
      </c>
      <c r="B7" s="10">
        <v>264412</v>
      </c>
      <c r="C7" s="9" t="s">
        <v>14</v>
      </c>
      <c r="D7" s="3" t="s">
        <v>15</v>
      </c>
      <c r="E7" s="3">
        <v>150</v>
      </c>
      <c r="F7" s="5">
        <v>85</v>
      </c>
      <c r="G7" s="5">
        <v>80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11477</v>
      </c>
      <c r="B8" s="10">
        <v>264413</v>
      </c>
      <c r="C8" s="3" t="s">
        <v>14</v>
      </c>
      <c r="D8" s="3" t="s">
        <v>16</v>
      </c>
      <c r="E8" s="3">
        <v>100</v>
      </c>
      <c r="F8" s="5">
        <v>90</v>
      </c>
      <c r="G8" s="5">
        <v>85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11477</v>
      </c>
      <c r="B9" s="10">
        <v>264414</v>
      </c>
      <c r="C9" s="3" t="s">
        <v>14</v>
      </c>
      <c r="D9" s="3" t="s">
        <v>17</v>
      </c>
      <c r="E9" s="3">
        <v>100</v>
      </c>
      <c r="F9" s="5">
        <v>85</v>
      </c>
      <c r="G9" s="5">
        <v>75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11477</v>
      </c>
      <c r="B10" s="10">
        <v>264415</v>
      </c>
      <c r="C10" s="3" t="s">
        <v>14</v>
      </c>
      <c r="D10" s="3" t="s">
        <v>18</v>
      </c>
      <c r="E10" s="3">
        <v>200</v>
      </c>
      <c r="F10" s="5">
        <v>180</v>
      </c>
      <c r="G10" s="5">
        <v>170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11477</v>
      </c>
      <c r="B11" s="10">
        <v>264416</v>
      </c>
      <c r="C11" s="3" t="s">
        <v>14</v>
      </c>
      <c r="D11" s="3" t="s">
        <v>19</v>
      </c>
      <c r="E11" s="3">
        <v>100</v>
      </c>
      <c r="F11" s="5">
        <v>80</v>
      </c>
      <c r="G11" s="5">
        <v>80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11477</v>
      </c>
      <c r="B12" s="10">
        <v>264417</v>
      </c>
      <c r="C12" s="3" t="s">
        <v>14</v>
      </c>
      <c r="D12" s="3" t="s">
        <v>20</v>
      </c>
      <c r="E12" s="3">
        <v>150</v>
      </c>
      <c r="F12" s="5">
        <v>125</v>
      </c>
      <c r="G12" s="5">
        <v>125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11477</v>
      </c>
      <c r="B13" s="10">
        <v>264418</v>
      </c>
      <c r="C13" s="3" t="s">
        <v>14</v>
      </c>
      <c r="D13" s="3" t="s">
        <v>21</v>
      </c>
      <c r="E13" s="3">
        <v>200</v>
      </c>
      <c r="F13" s="5">
        <v>180</v>
      </c>
      <c r="G13" s="5">
        <v>180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11477</v>
      </c>
      <c r="B14" s="10">
        <v>264419</v>
      </c>
      <c r="C14" s="11" t="s">
        <v>22</v>
      </c>
      <c r="D14" s="11" t="s">
        <v>23</v>
      </c>
      <c r="E14" s="11">
        <v>-50</v>
      </c>
      <c r="F14" s="12"/>
      <c r="G14" s="12"/>
      <c r="H14" s="12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11477</v>
      </c>
      <c r="B15" s="10">
        <v>264420</v>
      </c>
      <c r="C15" s="11" t="s">
        <v>22</v>
      </c>
      <c r="D15" s="11" t="s">
        <v>24</v>
      </c>
      <c r="E15" s="11">
        <v>-50</v>
      </c>
      <c r="F15" s="12"/>
      <c r="G15" s="12"/>
      <c r="H15" s="12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A16" s="10">
        <v>11477</v>
      </c>
      <c r="B16" s="10">
        <v>264421</v>
      </c>
      <c r="C16" s="11" t="s">
        <v>22</v>
      </c>
      <c r="D16" s="11" t="s">
        <v>25</v>
      </c>
      <c r="E16" s="11">
        <v>-10</v>
      </c>
      <c r="F16" s="12"/>
      <c r="G16" s="12"/>
      <c r="H16" s="12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>
      <c r="C18" t="s">
        <v>26</v>
      </c>
      <c r="E18">
        <f>SUMIF($E$6:$E$16, "&gt;0")</f>
        <v>1000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>
      <c r="C19" t="s">
        <v>27</v>
      </c>
      <c r="F19" s="13">
        <f>SUM($F$7:$F$16)</f>
        <v>825</v>
      </c>
      <c r="G19" s="13">
        <f>SUM($G$7:$G$16)</f>
        <v>795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>
      <c r="D20" t="s">
        <v>29</v>
      </c>
      <c r="E20" t="s">
        <v>30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phoneticPr fontId="7" type="noConversion"/>
  <conditionalFormatting sqref="E7:G7">
    <cfRule type="cellIs" dxfId="149" priority="1" stopIfTrue="1" operator="greaterThan">
      <formula>$E$7</formula>
    </cfRule>
    <cfRule type="cellIs" dxfId="148" priority="2" stopIfTrue="1" operator="equal">
      <formula>""</formula>
    </cfRule>
  </conditionalFormatting>
  <conditionalFormatting sqref="E8:G8">
    <cfRule type="cellIs" dxfId="147" priority="3" stopIfTrue="1" operator="greaterThan">
      <formula>$E$8</formula>
    </cfRule>
    <cfRule type="cellIs" dxfId="146" priority="4" stopIfTrue="1" operator="equal">
      <formula>""</formula>
    </cfRule>
  </conditionalFormatting>
  <conditionalFormatting sqref="E9:G9">
    <cfRule type="cellIs" dxfId="145" priority="5" stopIfTrue="1" operator="greaterThan">
      <formula>$E$9</formula>
    </cfRule>
    <cfRule type="cellIs" dxfId="144" priority="6" stopIfTrue="1" operator="equal">
      <formula>""</formula>
    </cfRule>
  </conditionalFormatting>
  <conditionalFormatting sqref="E10:G10">
    <cfRule type="cellIs" dxfId="143" priority="7" stopIfTrue="1" operator="greaterThan">
      <formula>$E$10</formula>
    </cfRule>
    <cfRule type="cellIs" dxfId="142" priority="8" stopIfTrue="1" operator="equal">
      <formula>""</formula>
    </cfRule>
  </conditionalFormatting>
  <conditionalFormatting sqref="E11:G11">
    <cfRule type="cellIs" dxfId="141" priority="9" stopIfTrue="1" operator="greaterThan">
      <formula>$E$11</formula>
    </cfRule>
    <cfRule type="cellIs" dxfId="140" priority="10" stopIfTrue="1" operator="equal">
      <formula>""</formula>
    </cfRule>
  </conditionalFormatting>
  <conditionalFormatting sqref="E12:G12">
    <cfRule type="cellIs" dxfId="139" priority="11" stopIfTrue="1" operator="greaterThan">
      <formula>$E$12</formula>
    </cfRule>
    <cfRule type="cellIs" dxfId="138" priority="12" stopIfTrue="1" operator="equal">
      <formula>""</formula>
    </cfRule>
  </conditionalFormatting>
  <conditionalFormatting sqref="E13:G13">
    <cfRule type="cellIs" dxfId="137" priority="13" stopIfTrue="1" operator="greaterThan">
      <formula>$E$13</formula>
    </cfRule>
    <cfRule type="cellIs" dxfId="136" priority="14" stopIfTrue="1" operator="equal">
      <formula>""</formula>
    </cfRule>
  </conditionalFormatting>
  <conditionalFormatting sqref="E14:G14">
    <cfRule type="cellIs" dxfId="135" priority="15" stopIfTrue="1" operator="lessThan">
      <formula>$E$14</formula>
    </cfRule>
    <cfRule type="cellIs" dxfId="134" priority="16" stopIfTrue="1" operator="greaterThan">
      <formula>0</formula>
    </cfRule>
  </conditionalFormatting>
  <conditionalFormatting sqref="E15:G15">
    <cfRule type="cellIs" dxfId="133" priority="17" stopIfTrue="1" operator="lessThan">
      <formula>$E$15</formula>
    </cfRule>
    <cfRule type="cellIs" dxfId="132" priority="18" stopIfTrue="1" operator="greaterThan">
      <formula>0</formula>
    </cfRule>
  </conditionalFormatting>
  <conditionalFormatting sqref="E16:G16">
    <cfRule type="cellIs" dxfId="131" priority="19" stopIfTrue="1" operator="lessThan">
      <formula>$E$16</formula>
    </cfRule>
    <cfRule type="cellIs" dxfId="130" priority="20" stopIfTrue="1" operator="greaterThan">
      <formula>0</formula>
    </cfRule>
  </conditionalFormatting>
  <conditionalFormatting sqref="C19:G19">
    <cfRule type="cellIs" dxfId="129" priority="21" stopIfTrue="1" operator="equal">
      <formula>$D$21</formula>
    </cfRule>
    <cfRule type="cellIs" dxfId="128" priority="22" stopIfTrue="1" operator="equal">
      <formula>$D$22</formula>
    </cfRule>
    <cfRule type="cellIs" dxfId="127" priority="23" stopIfTrue="1" operator="equal">
      <formula>$D$23</formula>
    </cfRule>
    <cfRule type="cellIs" dxfId="126" priority="24" stopIfTrue="1" operator="equal">
      <formula>$D$24</formula>
    </cfRule>
    <cfRule type="cellIs" dxfId="125" priority="25" stopIfTrue="1" operator="equal">
      <formula>$D$25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1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35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5031</v>
      </c>
      <c r="G6" s="1">
        <v>5034</v>
      </c>
      <c r="H6" s="1"/>
      <c r="I6" s="1"/>
    </row>
    <row r="7" spans="1:69">
      <c r="A7" s="10">
        <v>11477</v>
      </c>
      <c r="B7" s="10">
        <v>264412</v>
      </c>
      <c r="C7" s="9" t="s">
        <v>14</v>
      </c>
      <c r="D7" s="3" t="s">
        <v>15</v>
      </c>
      <c r="E7" s="3">
        <v>150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11477</v>
      </c>
      <c r="B8" s="10">
        <v>264413</v>
      </c>
      <c r="C8" s="3" t="s">
        <v>14</v>
      </c>
      <c r="D8" s="3" t="s">
        <v>16</v>
      </c>
      <c r="E8" s="3">
        <v>100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11477</v>
      </c>
      <c r="B9" s="10">
        <v>264414</v>
      </c>
      <c r="C9" s="3" t="s">
        <v>14</v>
      </c>
      <c r="D9" s="3" t="s">
        <v>17</v>
      </c>
      <c r="E9" s="3">
        <v>100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11477</v>
      </c>
      <c r="B10" s="10">
        <v>264415</v>
      </c>
      <c r="C10" s="3" t="s">
        <v>14</v>
      </c>
      <c r="D10" s="3" t="s">
        <v>18</v>
      </c>
      <c r="E10" s="3">
        <v>200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11477</v>
      </c>
      <c r="B11" s="10">
        <v>264416</v>
      </c>
      <c r="C11" s="3" t="s">
        <v>14</v>
      </c>
      <c r="D11" s="3" t="s">
        <v>19</v>
      </c>
      <c r="E11" s="3">
        <v>100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11477</v>
      </c>
      <c r="B12" s="10">
        <v>264417</v>
      </c>
      <c r="C12" s="3" t="s">
        <v>14</v>
      </c>
      <c r="D12" s="3" t="s">
        <v>20</v>
      </c>
      <c r="E12" s="3">
        <v>150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11477</v>
      </c>
      <c r="B13" s="10">
        <v>264418</v>
      </c>
      <c r="C13" s="3" t="s">
        <v>14</v>
      </c>
      <c r="D13" s="3" t="s">
        <v>21</v>
      </c>
      <c r="E13" s="3">
        <v>200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11477</v>
      </c>
      <c r="B14" s="10">
        <v>264419</v>
      </c>
      <c r="C14" s="11" t="s">
        <v>22</v>
      </c>
      <c r="D14" s="11" t="s">
        <v>23</v>
      </c>
      <c r="E14" s="11">
        <v>-50</v>
      </c>
      <c r="F14" s="12"/>
      <c r="G14" s="12"/>
      <c r="H14" s="12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11477</v>
      </c>
      <c r="B15" s="10">
        <v>264420</v>
      </c>
      <c r="C15" s="11" t="s">
        <v>22</v>
      </c>
      <c r="D15" s="11" t="s">
        <v>24</v>
      </c>
      <c r="E15" s="11">
        <v>-50</v>
      </c>
      <c r="F15" s="12"/>
      <c r="G15" s="12"/>
      <c r="H15" s="12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A16" s="10">
        <v>11477</v>
      </c>
      <c r="B16" s="10">
        <v>264421</v>
      </c>
      <c r="C16" s="11" t="s">
        <v>22</v>
      </c>
      <c r="D16" s="11" t="s">
        <v>25</v>
      </c>
      <c r="E16" s="11">
        <v>-10</v>
      </c>
      <c r="F16" s="12"/>
      <c r="G16" s="12"/>
      <c r="H16" s="12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>
      <c r="C18" t="s">
        <v>26</v>
      </c>
      <c r="E18">
        <f>SUMIF($E$6:$E$16, "&gt;0")</f>
        <v>1000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>
      <c r="C19" t="s">
        <v>27</v>
      </c>
      <c r="F19" s="13">
        <f>SUM($F$7:$F$16)</f>
        <v>0</v>
      </c>
      <c r="G19" s="13">
        <f>SUM($G$7:$G$16)</f>
        <v>0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>
      <c r="D20" t="s">
        <v>29</v>
      </c>
      <c r="E20" t="s">
        <v>30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G7">
    <cfRule type="cellIs" dxfId="124" priority="1" stopIfTrue="1" operator="greaterThan">
      <formula>$E$7</formula>
    </cfRule>
    <cfRule type="cellIs" dxfId="123" priority="2" stopIfTrue="1" operator="equal">
      <formula>""</formula>
    </cfRule>
  </conditionalFormatting>
  <conditionalFormatting sqref="E8:G8">
    <cfRule type="cellIs" dxfId="122" priority="3" stopIfTrue="1" operator="greaterThan">
      <formula>$E$8</formula>
    </cfRule>
    <cfRule type="cellIs" dxfId="121" priority="4" stopIfTrue="1" operator="equal">
      <formula>""</formula>
    </cfRule>
  </conditionalFormatting>
  <conditionalFormatting sqref="E9:G9">
    <cfRule type="cellIs" dxfId="120" priority="5" stopIfTrue="1" operator="greaterThan">
      <formula>$E$9</formula>
    </cfRule>
    <cfRule type="cellIs" dxfId="119" priority="6" stopIfTrue="1" operator="equal">
      <formula>""</formula>
    </cfRule>
  </conditionalFormatting>
  <conditionalFormatting sqref="E10:G10">
    <cfRule type="cellIs" dxfId="118" priority="7" stopIfTrue="1" operator="greaterThan">
      <formula>$E$10</formula>
    </cfRule>
    <cfRule type="cellIs" dxfId="117" priority="8" stopIfTrue="1" operator="equal">
      <formula>""</formula>
    </cfRule>
  </conditionalFormatting>
  <conditionalFormatting sqref="E11:G11">
    <cfRule type="cellIs" dxfId="116" priority="9" stopIfTrue="1" operator="greaterThan">
      <formula>$E$11</formula>
    </cfRule>
    <cfRule type="cellIs" dxfId="115" priority="10" stopIfTrue="1" operator="equal">
      <formula>""</formula>
    </cfRule>
  </conditionalFormatting>
  <conditionalFormatting sqref="E12:G12">
    <cfRule type="cellIs" dxfId="114" priority="11" stopIfTrue="1" operator="greaterThan">
      <formula>$E$12</formula>
    </cfRule>
    <cfRule type="cellIs" dxfId="113" priority="12" stopIfTrue="1" operator="equal">
      <formula>""</formula>
    </cfRule>
  </conditionalFormatting>
  <conditionalFormatting sqref="E13:G13">
    <cfRule type="cellIs" dxfId="112" priority="13" stopIfTrue="1" operator="greaterThan">
      <formula>$E$13</formula>
    </cfRule>
    <cfRule type="cellIs" dxfId="111" priority="14" stopIfTrue="1" operator="equal">
      <formula>""</formula>
    </cfRule>
  </conditionalFormatting>
  <conditionalFormatting sqref="E14:G14">
    <cfRule type="cellIs" dxfId="110" priority="15" stopIfTrue="1" operator="lessThan">
      <formula>$E$14</formula>
    </cfRule>
    <cfRule type="cellIs" dxfId="109" priority="16" stopIfTrue="1" operator="greaterThan">
      <formula>0</formula>
    </cfRule>
  </conditionalFormatting>
  <conditionalFormatting sqref="E15:G15">
    <cfRule type="cellIs" dxfId="108" priority="17" stopIfTrue="1" operator="lessThan">
      <formula>$E$15</formula>
    </cfRule>
    <cfRule type="cellIs" dxfId="107" priority="18" stopIfTrue="1" operator="greaterThan">
      <formula>0</formula>
    </cfRule>
  </conditionalFormatting>
  <conditionalFormatting sqref="E16:G16">
    <cfRule type="cellIs" dxfId="106" priority="19" stopIfTrue="1" operator="lessThan">
      <formula>$E$16</formula>
    </cfRule>
    <cfRule type="cellIs" dxfId="105" priority="20" stopIfTrue="1" operator="greaterThan">
      <formula>0</formula>
    </cfRule>
  </conditionalFormatting>
  <conditionalFormatting sqref="C19:G19">
    <cfRule type="cellIs" dxfId="104" priority="21" stopIfTrue="1" operator="equal">
      <formula>$D$21</formula>
    </cfRule>
    <cfRule type="cellIs" dxfId="103" priority="22" stopIfTrue="1" operator="equal">
      <formula>$D$22</formula>
    </cfRule>
    <cfRule type="cellIs" dxfId="102" priority="23" stopIfTrue="1" operator="equal">
      <formula>$D$23</formula>
    </cfRule>
    <cfRule type="cellIs" dxfId="101" priority="24" stopIfTrue="1" operator="equal">
      <formula>$D$24</formula>
    </cfRule>
    <cfRule type="cellIs" dxfId="100" priority="25" stopIfTrue="1" operator="equal">
      <formula>$D$25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1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35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5031</v>
      </c>
      <c r="G6" s="1">
        <v>5034</v>
      </c>
      <c r="H6" s="1"/>
      <c r="I6" s="1"/>
    </row>
    <row r="7" spans="1:69">
      <c r="A7" s="10">
        <v>11477</v>
      </c>
      <c r="B7" s="10">
        <v>264412</v>
      </c>
      <c r="C7" s="9" t="s">
        <v>14</v>
      </c>
      <c r="D7" s="3" t="s">
        <v>15</v>
      </c>
      <c r="E7" s="3">
        <v>150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11477</v>
      </c>
      <c r="B8" s="10">
        <v>264413</v>
      </c>
      <c r="C8" s="3" t="s">
        <v>14</v>
      </c>
      <c r="D8" s="3" t="s">
        <v>16</v>
      </c>
      <c r="E8" s="3">
        <v>100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11477</v>
      </c>
      <c r="B9" s="10">
        <v>264414</v>
      </c>
      <c r="C9" s="3" t="s">
        <v>14</v>
      </c>
      <c r="D9" s="3" t="s">
        <v>17</v>
      </c>
      <c r="E9" s="3">
        <v>100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11477</v>
      </c>
      <c r="B10" s="10">
        <v>264415</v>
      </c>
      <c r="C10" s="3" t="s">
        <v>14</v>
      </c>
      <c r="D10" s="3" t="s">
        <v>18</v>
      </c>
      <c r="E10" s="3">
        <v>200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11477</v>
      </c>
      <c r="B11" s="10">
        <v>264416</v>
      </c>
      <c r="C11" s="3" t="s">
        <v>14</v>
      </c>
      <c r="D11" s="3" t="s">
        <v>19</v>
      </c>
      <c r="E11" s="3">
        <v>100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11477</v>
      </c>
      <c r="B12" s="10">
        <v>264417</v>
      </c>
      <c r="C12" s="3" t="s">
        <v>14</v>
      </c>
      <c r="D12" s="3" t="s">
        <v>20</v>
      </c>
      <c r="E12" s="3">
        <v>150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11477</v>
      </c>
      <c r="B13" s="10">
        <v>264418</v>
      </c>
      <c r="C13" s="3" t="s">
        <v>14</v>
      </c>
      <c r="D13" s="3" t="s">
        <v>21</v>
      </c>
      <c r="E13" s="3">
        <v>200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11477</v>
      </c>
      <c r="B14" s="10">
        <v>264419</v>
      </c>
      <c r="C14" s="11" t="s">
        <v>22</v>
      </c>
      <c r="D14" s="11" t="s">
        <v>23</v>
      </c>
      <c r="E14" s="11">
        <v>-50</v>
      </c>
      <c r="F14" s="12"/>
      <c r="G14" s="12"/>
      <c r="H14" s="12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11477</v>
      </c>
      <c r="B15" s="10">
        <v>264420</v>
      </c>
      <c r="C15" s="11" t="s">
        <v>22</v>
      </c>
      <c r="D15" s="11" t="s">
        <v>24</v>
      </c>
      <c r="E15" s="11">
        <v>-50</v>
      </c>
      <c r="F15" s="12"/>
      <c r="G15" s="12"/>
      <c r="H15" s="12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A16" s="10">
        <v>11477</v>
      </c>
      <c r="B16" s="10">
        <v>264421</v>
      </c>
      <c r="C16" s="11" t="s">
        <v>22</v>
      </c>
      <c r="D16" s="11" t="s">
        <v>25</v>
      </c>
      <c r="E16" s="11">
        <v>-10</v>
      </c>
      <c r="F16" s="12"/>
      <c r="G16" s="12"/>
      <c r="H16" s="12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>
      <c r="C18" t="s">
        <v>26</v>
      </c>
      <c r="E18">
        <f>SUMIF($E$6:$E$16, "&gt;0")</f>
        <v>1000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>
      <c r="C19" t="s">
        <v>27</v>
      </c>
      <c r="F19" s="13">
        <f>SUM($F$7:$F$16)</f>
        <v>0</v>
      </c>
      <c r="G19" s="13">
        <f>SUM($G$7:$G$16)</f>
        <v>0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>
      <c r="D20" t="s">
        <v>29</v>
      </c>
      <c r="E20" t="s">
        <v>30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CalcPr fullCalcOnLoad="1"/>
  <sheetProtection password="C496" sheet="1" objects="1" scenarios="1"/>
  <conditionalFormatting sqref="E7:G7">
    <cfRule type="cellIs" dxfId="99" priority="1" stopIfTrue="1" operator="greaterThan">
      <formula>$E$7</formula>
    </cfRule>
    <cfRule type="cellIs" dxfId="98" priority="2" stopIfTrue="1" operator="equal">
      <formula>""</formula>
    </cfRule>
  </conditionalFormatting>
  <conditionalFormatting sqref="E8:G8">
    <cfRule type="cellIs" dxfId="97" priority="3" stopIfTrue="1" operator="greaterThan">
      <formula>$E$8</formula>
    </cfRule>
    <cfRule type="cellIs" dxfId="96" priority="4" stopIfTrue="1" operator="equal">
      <formula>""</formula>
    </cfRule>
  </conditionalFormatting>
  <conditionalFormatting sqref="E9:G9">
    <cfRule type="cellIs" dxfId="95" priority="5" stopIfTrue="1" operator="greaterThan">
      <formula>$E$9</formula>
    </cfRule>
    <cfRule type="cellIs" dxfId="94" priority="6" stopIfTrue="1" operator="equal">
      <formula>""</formula>
    </cfRule>
  </conditionalFormatting>
  <conditionalFormatting sqref="E10:G10">
    <cfRule type="cellIs" dxfId="93" priority="7" stopIfTrue="1" operator="greaterThan">
      <formula>$E$10</formula>
    </cfRule>
    <cfRule type="cellIs" dxfId="92" priority="8" stopIfTrue="1" operator="equal">
      <formula>""</formula>
    </cfRule>
  </conditionalFormatting>
  <conditionalFormatting sqref="E11:G11">
    <cfRule type="cellIs" dxfId="91" priority="9" stopIfTrue="1" operator="greaterThan">
      <formula>$E$11</formula>
    </cfRule>
    <cfRule type="cellIs" dxfId="90" priority="10" stopIfTrue="1" operator="equal">
      <formula>""</formula>
    </cfRule>
  </conditionalFormatting>
  <conditionalFormatting sqref="E12:G12">
    <cfRule type="cellIs" dxfId="89" priority="11" stopIfTrue="1" operator="greaterThan">
      <formula>$E$12</formula>
    </cfRule>
    <cfRule type="cellIs" dxfId="88" priority="12" stopIfTrue="1" operator="equal">
      <formula>""</formula>
    </cfRule>
  </conditionalFormatting>
  <conditionalFormatting sqref="E13:G13">
    <cfRule type="cellIs" dxfId="87" priority="13" stopIfTrue="1" operator="greaterThan">
      <formula>$E$13</formula>
    </cfRule>
    <cfRule type="cellIs" dxfId="86" priority="14" stopIfTrue="1" operator="equal">
      <formula>""</formula>
    </cfRule>
  </conditionalFormatting>
  <conditionalFormatting sqref="E14:G14">
    <cfRule type="cellIs" dxfId="85" priority="15" stopIfTrue="1" operator="lessThan">
      <formula>$E$14</formula>
    </cfRule>
    <cfRule type="cellIs" dxfId="84" priority="16" stopIfTrue="1" operator="greaterThan">
      <formula>0</formula>
    </cfRule>
  </conditionalFormatting>
  <conditionalFormatting sqref="E15:G15">
    <cfRule type="cellIs" dxfId="83" priority="17" stopIfTrue="1" operator="lessThan">
      <formula>$E$15</formula>
    </cfRule>
    <cfRule type="cellIs" dxfId="82" priority="18" stopIfTrue="1" operator="greaterThan">
      <formula>0</formula>
    </cfRule>
  </conditionalFormatting>
  <conditionalFormatting sqref="E16:G16">
    <cfRule type="cellIs" dxfId="81" priority="19" stopIfTrue="1" operator="lessThan">
      <formula>$E$16</formula>
    </cfRule>
    <cfRule type="cellIs" dxfId="80" priority="20" stopIfTrue="1" operator="greaterThan">
      <formula>0</formula>
    </cfRule>
  </conditionalFormatting>
  <conditionalFormatting sqref="C19:G19">
    <cfRule type="cellIs" dxfId="79" priority="21" stopIfTrue="1" operator="equal">
      <formula>$D$21</formula>
    </cfRule>
    <cfRule type="cellIs" dxfId="78" priority="22" stopIfTrue="1" operator="equal">
      <formula>$D$22</formula>
    </cfRule>
    <cfRule type="cellIs" dxfId="77" priority="23" stopIfTrue="1" operator="equal">
      <formula>$D$23</formula>
    </cfRule>
    <cfRule type="cellIs" dxfId="76" priority="24" stopIfTrue="1" operator="equal">
      <formula>$D$24</formula>
    </cfRule>
    <cfRule type="cellIs" dxfId="75" priority="25" stopIfTrue="1" operator="equal">
      <formula>$D$25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1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35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5031</v>
      </c>
      <c r="G6" s="1">
        <v>5034</v>
      </c>
      <c r="H6" s="1"/>
      <c r="I6" s="1"/>
    </row>
    <row r="7" spans="1:69">
      <c r="A7" s="10">
        <v>11477</v>
      </c>
      <c r="B7" s="10">
        <v>264412</v>
      </c>
      <c r="C7" s="9" t="s">
        <v>14</v>
      </c>
      <c r="D7" s="3" t="s">
        <v>15</v>
      </c>
      <c r="E7" s="3">
        <v>150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11477</v>
      </c>
      <c r="B8" s="10">
        <v>264413</v>
      </c>
      <c r="C8" s="3" t="s">
        <v>14</v>
      </c>
      <c r="D8" s="3" t="s">
        <v>16</v>
      </c>
      <c r="E8" s="3">
        <v>100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11477</v>
      </c>
      <c r="B9" s="10">
        <v>264414</v>
      </c>
      <c r="C9" s="3" t="s">
        <v>14</v>
      </c>
      <c r="D9" s="3" t="s">
        <v>17</v>
      </c>
      <c r="E9" s="3">
        <v>100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11477</v>
      </c>
      <c r="B10" s="10">
        <v>264415</v>
      </c>
      <c r="C10" s="3" t="s">
        <v>14</v>
      </c>
      <c r="D10" s="3" t="s">
        <v>18</v>
      </c>
      <c r="E10" s="3">
        <v>200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11477</v>
      </c>
      <c r="B11" s="10">
        <v>264416</v>
      </c>
      <c r="C11" s="3" t="s">
        <v>14</v>
      </c>
      <c r="D11" s="3" t="s">
        <v>19</v>
      </c>
      <c r="E11" s="3">
        <v>100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11477</v>
      </c>
      <c r="B12" s="10">
        <v>264417</v>
      </c>
      <c r="C12" s="3" t="s">
        <v>14</v>
      </c>
      <c r="D12" s="3" t="s">
        <v>20</v>
      </c>
      <c r="E12" s="3">
        <v>150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11477</v>
      </c>
      <c r="B13" s="10">
        <v>264418</v>
      </c>
      <c r="C13" s="3" t="s">
        <v>14</v>
      </c>
      <c r="D13" s="3" t="s">
        <v>21</v>
      </c>
      <c r="E13" s="3">
        <v>200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11477</v>
      </c>
      <c r="B14" s="10">
        <v>264419</v>
      </c>
      <c r="C14" s="11" t="s">
        <v>22</v>
      </c>
      <c r="D14" s="11" t="s">
        <v>23</v>
      </c>
      <c r="E14" s="11">
        <v>-50</v>
      </c>
      <c r="F14" s="12"/>
      <c r="G14" s="12"/>
      <c r="H14" s="12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11477</v>
      </c>
      <c r="B15" s="10">
        <v>264420</v>
      </c>
      <c r="C15" s="11" t="s">
        <v>22</v>
      </c>
      <c r="D15" s="11" t="s">
        <v>24</v>
      </c>
      <c r="E15" s="11">
        <v>-50</v>
      </c>
      <c r="F15" s="12"/>
      <c r="G15" s="12"/>
      <c r="H15" s="12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A16" s="10">
        <v>11477</v>
      </c>
      <c r="B16" s="10">
        <v>264421</v>
      </c>
      <c r="C16" s="11" t="s">
        <v>22</v>
      </c>
      <c r="D16" s="11" t="s">
        <v>25</v>
      </c>
      <c r="E16" s="11">
        <v>-10</v>
      </c>
      <c r="F16" s="12"/>
      <c r="G16" s="12"/>
      <c r="H16" s="12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>
      <c r="C18" t="s">
        <v>26</v>
      </c>
      <c r="E18">
        <f>SUMIF($E$6:$E$16, "&gt;0")</f>
        <v>1000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>
      <c r="C19" t="s">
        <v>27</v>
      </c>
      <c r="F19" s="13">
        <f>SUM($F$7:$F$16)</f>
        <v>0</v>
      </c>
      <c r="G19" s="13">
        <f>SUM($G$7:$G$16)</f>
        <v>0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>
      <c r="D20" t="s">
        <v>29</v>
      </c>
      <c r="E20" t="s">
        <v>30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G7">
    <cfRule type="cellIs" dxfId="74" priority="1" stopIfTrue="1" operator="greaterThan">
      <formula>$E$7</formula>
    </cfRule>
    <cfRule type="cellIs" dxfId="73" priority="2" stopIfTrue="1" operator="equal">
      <formula>""</formula>
    </cfRule>
  </conditionalFormatting>
  <conditionalFormatting sqref="E8:G8">
    <cfRule type="cellIs" dxfId="72" priority="3" stopIfTrue="1" operator="greaterThan">
      <formula>$E$8</formula>
    </cfRule>
    <cfRule type="cellIs" dxfId="71" priority="4" stopIfTrue="1" operator="equal">
      <formula>""</formula>
    </cfRule>
  </conditionalFormatting>
  <conditionalFormatting sqref="E9:G9">
    <cfRule type="cellIs" dxfId="70" priority="5" stopIfTrue="1" operator="greaterThan">
      <formula>$E$9</formula>
    </cfRule>
    <cfRule type="cellIs" dxfId="69" priority="6" stopIfTrue="1" operator="equal">
      <formula>""</formula>
    </cfRule>
  </conditionalFormatting>
  <conditionalFormatting sqref="E10:G10">
    <cfRule type="cellIs" dxfId="68" priority="7" stopIfTrue="1" operator="greaterThan">
      <formula>$E$10</formula>
    </cfRule>
    <cfRule type="cellIs" dxfId="67" priority="8" stopIfTrue="1" operator="equal">
      <formula>""</formula>
    </cfRule>
  </conditionalFormatting>
  <conditionalFormatting sqref="E11:G11">
    <cfRule type="cellIs" dxfId="66" priority="9" stopIfTrue="1" operator="greaterThan">
      <formula>$E$11</formula>
    </cfRule>
    <cfRule type="cellIs" dxfId="65" priority="10" stopIfTrue="1" operator="equal">
      <formula>""</formula>
    </cfRule>
  </conditionalFormatting>
  <conditionalFormatting sqref="E12:G12">
    <cfRule type="cellIs" dxfId="64" priority="11" stopIfTrue="1" operator="greaterThan">
      <formula>$E$12</formula>
    </cfRule>
    <cfRule type="cellIs" dxfId="63" priority="12" stopIfTrue="1" operator="equal">
      <formula>""</formula>
    </cfRule>
  </conditionalFormatting>
  <conditionalFormatting sqref="E13:G13">
    <cfRule type="cellIs" dxfId="62" priority="13" stopIfTrue="1" operator="greaterThan">
      <formula>$E$13</formula>
    </cfRule>
    <cfRule type="cellIs" dxfId="61" priority="14" stopIfTrue="1" operator="equal">
      <formula>""</formula>
    </cfRule>
  </conditionalFormatting>
  <conditionalFormatting sqref="E14:G14">
    <cfRule type="cellIs" dxfId="60" priority="15" stopIfTrue="1" operator="lessThan">
      <formula>$E$14</formula>
    </cfRule>
    <cfRule type="cellIs" dxfId="59" priority="16" stopIfTrue="1" operator="greaterThan">
      <formula>0</formula>
    </cfRule>
  </conditionalFormatting>
  <conditionalFormatting sqref="E15:G15">
    <cfRule type="cellIs" dxfId="58" priority="17" stopIfTrue="1" operator="lessThan">
      <formula>$E$15</formula>
    </cfRule>
    <cfRule type="cellIs" dxfId="57" priority="18" stopIfTrue="1" operator="greaterThan">
      <formula>0</formula>
    </cfRule>
  </conditionalFormatting>
  <conditionalFormatting sqref="E16:G16">
    <cfRule type="cellIs" dxfId="56" priority="19" stopIfTrue="1" operator="lessThan">
      <formula>$E$16</formula>
    </cfRule>
    <cfRule type="cellIs" dxfId="55" priority="20" stopIfTrue="1" operator="greaterThan">
      <formula>0</formula>
    </cfRule>
  </conditionalFormatting>
  <conditionalFormatting sqref="C19:G19">
    <cfRule type="cellIs" dxfId="54" priority="21" stopIfTrue="1" operator="equal">
      <formula>$D$21</formula>
    </cfRule>
    <cfRule type="cellIs" dxfId="53" priority="22" stopIfTrue="1" operator="equal">
      <formula>$D$22</formula>
    </cfRule>
    <cfRule type="cellIs" dxfId="52" priority="23" stopIfTrue="1" operator="equal">
      <formula>$D$23</formula>
    </cfRule>
    <cfRule type="cellIs" dxfId="51" priority="24" stopIfTrue="1" operator="equal">
      <formula>$D$24</formula>
    </cfRule>
    <cfRule type="cellIs" dxfId="50" priority="25" stopIfTrue="1" operator="equal">
      <formula>$D$25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1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35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5031</v>
      </c>
      <c r="G6" s="1">
        <v>5034</v>
      </c>
      <c r="H6" s="1"/>
      <c r="I6" s="1"/>
    </row>
    <row r="7" spans="1:69">
      <c r="A7" s="10">
        <v>11477</v>
      </c>
      <c r="B7" s="10">
        <v>264412</v>
      </c>
      <c r="C7" s="9" t="s">
        <v>14</v>
      </c>
      <c r="D7" s="3" t="s">
        <v>15</v>
      </c>
      <c r="E7" s="3">
        <v>150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11477</v>
      </c>
      <c r="B8" s="10">
        <v>264413</v>
      </c>
      <c r="C8" s="3" t="s">
        <v>14</v>
      </c>
      <c r="D8" s="3" t="s">
        <v>16</v>
      </c>
      <c r="E8" s="3">
        <v>100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11477</v>
      </c>
      <c r="B9" s="10">
        <v>264414</v>
      </c>
      <c r="C9" s="3" t="s">
        <v>14</v>
      </c>
      <c r="D9" s="3" t="s">
        <v>17</v>
      </c>
      <c r="E9" s="3">
        <v>100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11477</v>
      </c>
      <c r="B10" s="10">
        <v>264415</v>
      </c>
      <c r="C10" s="3" t="s">
        <v>14</v>
      </c>
      <c r="D10" s="3" t="s">
        <v>18</v>
      </c>
      <c r="E10" s="3">
        <v>200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11477</v>
      </c>
      <c r="B11" s="10">
        <v>264416</v>
      </c>
      <c r="C11" s="3" t="s">
        <v>14</v>
      </c>
      <c r="D11" s="3" t="s">
        <v>19</v>
      </c>
      <c r="E11" s="3">
        <v>100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11477</v>
      </c>
      <c r="B12" s="10">
        <v>264417</v>
      </c>
      <c r="C12" s="3" t="s">
        <v>14</v>
      </c>
      <c r="D12" s="3" t="s">
        <v>20</v>
      </c>
      <c r="E12" s="3">
        <v>150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11477</v>
      </c>
      <c r="B13" s="10">
        <v>264418</v>
      </c>
      <c r="C13" s="3" t="s">
        <v>14</v>
      </c>
      <c r="D13" s="3" t="s">
        <v>21</v>
      </c>
      <c r="E13" s="3">
        <v>200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11477</v>
      </c>
      <c r="B14" s="10">
        <v>264419</v>
      </c>
      <c r="C14" s="11" t="s">
        <v>22</v>
      </c>
      <c r="D14" s="11" t="s">
        <v>23</v>
      </c>
      <c r="E14" s="11">
        <v>-50</v>
      </c>
      <c r="F14" s="12"/>
      <c r="G14" s="12"/>
      <c r="H14" s="12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11477</v>
      </c>
      <c r="B15" s="10">
        <v>264420</v>
      </c>
      <c r="C15" s="11" t="s">
        <v>22</v>
      </c>
      <c r="D15" s="11" t="s">
        <v>24</v>
      </c>
      <c r="E15" s="11">
        <v>-50</v>
      </c>
      <c r="F15" s="12"/>
      <c r="G15" s="12"/>
      <c r="H15" s="12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A16" s="10">
        <v>11477</v>
      </c>
      <c r="B16" s="10">
        <v>264421</v>
      </c>
      <c r="C16" s="11" t="s">
        <v>22</v>
      </c>
      <c r="D16" s="11" t="s">
        <v>25</v>
      </c>
      <c r="E16" s="11">
        <v>-10</v>
      </c>
      <c r="F16" s="12"/>
      <c r="G16" s="12"/>
      <c r="H16" s="12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>
      <c r="C18" t="s">
        <v>26</v>
      </c>
      <c r="E18">
        <f>SUMIF($E$6:$E$16, "&gt;0")</f>
        <v>1000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>
      <c r="C19" t="s">
        <v>27</v>
      </c>
      <c r="F19" s="13">
        <f>SUM($F$7:$F$16)</f>
        <v>0</v>
      </c>
      <c r="G19" s="13">
        <f>SUM($G$7:$G$16)</f>
        <v>0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>
      <c r="D20" t="s">
        <v>29</v>
      </c>
      <c r="E20" t="s">
        <v>30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G7">
    <cfRule type="cellIs" dxfId="49" priority="1" stopIfTrue="1" operator="greaterThan">
      <formula>$E$7</formula>
    </cfRule>
    <cfRule type="cellIs" dxfId="48" priority="2" stopIfTrue="1" operator="equal">
      <formula>""</formula>
    </cfRule>
  </conditionalFormatting>
  <conditionalFormatting sqref="E8:G8">
    <cfRule type="cellIs" dxfId="47" priority="3" stopIfTrue="1" operator="greaterThan">
      <formula>$E$8</formula>
    </cfRule>
    <cfRule type="cellIs" dxfId="46" priority="4" stopIfTrue="1" operator="equal">
      <formula>""</formula>
    </cfRule>
  </conditionalFormatting>
  <conditionalFormatting sqref="E9:G9">
    <cfRule type="cellIs" dxfId="45" priority="5" stopIfTrue="1" operator="greaterThan">
      <formula>$E$9</formula>
    </cfRule>
    <cfRule type="cellIs" dxfId="44" priority="6" stopIfTrue="1" operator="equal">
      <formula>""</formula>
    </cfRule>
  </conditionalFormatting>
  <conditionalFormatting sqref="E10:G10">
    <cfRule type="cellIs" dxfId="43" priority="7" stopIfTrue="1" operator="greaterThan">
      <formula>$E$10</formula>
    </cfRule>
    <cfRule type="cellIs" dxfId="42" priority="8" stopIfTrue="1" operator="equal">
      <formula>""</formula>
    </cfRule>
  </conditionalFormatting>
  <conditionalFormatting sqref="E11:G11">
    <cfRule type="cellIs" dxfId="41" priority="9" stopIfTrue="1" operator="greaterThan">
      <formula>$E$11</formula>
    </cfRule>
    <cfRule type="cellIs" dxfId="40" priority="10" stopIfTrue="1" operator="equal">
      <formula>""</formula>
    </cfRule>
  </conditionalFormatting>
  <conditionalFormatting sqref="E12:G12">
    <cfRule type="cellIs" dxfId="39" priority="11" stopIfTrue="1" operator="greaterThan">
      <formula>$E$12</formula>
    </cfRule>
    <cfRule type="cellIs" dxfId="38" priority="12" stopIfTrue="1" operator="equal">
      <formula>""</formula>
    </cfRule>
  </conditionalFormatting>
  <conditionalFormatting sqref="E13:G13">
    <cfRule type="cellIs" dxfId="37" priority="13" stopIfTrue="1" operator="greaterThan">
      <formula>$E$13</formula>
    </cfRule>
    <cfRule type="cellIs" dxfId="36" priority="14" stopIfTrue="1" operator="equal">
      <formula>""</formula>
    </cfRule>
  </conditionalFormatting>
  <conditionalFormatting sqref="E14:G14">
    <cfRule type="cellIs" dxfId="35" priority="15" stopIfTrue="1" operator="lessThan">
      <formula>$E$14</formula>
    </cfRule>
    <cfRule type="cellIs" dxfId="34" priority="16" stopIfTrue="1" operator="greaterThan">
      <formula>0</formula>
    </cfRule>
  </conditionalFormatting>
  <conditionalFormatting sqref="E15:G15">
    <cfRule type="cellIs" dxfId="33" priority="17" stopIfTrue="1" operator="lessThan">
      <formula>$E$15</formula>
    </cfRule>
    <cfRule type="cellIs" dxfId="32" priority="18" stopIfTrue="1" operator="greaterThan">
      <formula>0</formula>
    </cfRule>
  </conditionalFormatting>
  <conditionalFormatting sqref="E16:G16">
    <cfRule type="cellIs" dxfId="31" priority="19" stopIfTrue="1" operator="lessThan">
      <formula>$E$16</formula>
    </cfRule>
    <cfRule type="cellIs" dxfId="30" priority="20" stopIfTrue="1" operator="greaterThan">
      <formula>0</formula>
    </cfRule>
  </conditionalFormatting>
  <conditionalFormatting sqref="C19:G19">
    <cfRule type="cellIs" dxfId="29" priority="21" stopIfTrue="1" operator="equal">
      <formula>$D$21</formula>
    </cfRule>
    <cfRule type="cellIs" dxfId="28" priority="22" stopIfTrue="1" operator="equal">
      <formula>$D$22</formula>
    </cfRule>
    <cfRule type="cellIs" dxfId="27" priority="23" stopIfTrue="1" operator="equal">
      <formula>$D$23</formula>
    </cfRule>
    <cfRule type="cellIs" dxfId="26" priority="24" stopIfTrue="1" operator="equal">
      <formula>$D$24</formula>
    </cfRule>
    <cfRule type="cellIs" dxfId="25" priority="25" stopIfTrue="1" operator="equal">
      <formula>$D$25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G2" sqref="G2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1" spans="1:69">
      <c r="F1" s="19" t="s">
        <v>37</v>
      </c>
    </row>
    <row r="2" spans="1:69" ht="17">
      <c r="D2" s="4" t="s">
        <v>1</v>
      </c>
      <c r="G2" s="19"/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35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22">
        <v>5031</v>
      </c>
      <c r="G6" s="22">
        <v>5034</v>
      </c>
      <c r="H6" s="1"/>
      <c r="I6" s="1"/>
    </row>
    <row r="7" spans="1:69" ht="28">
      <c r="A7" s="10">
        <v>11477</v>
      </c>
      <c r="B7" s="10">
        <v>264412</v>
      </c>
      <c r="C7" s="9" t="s">
        <v>14</v>
      </c>
      <c r="D7" s="3" t="s">
        <v>15</v>
      </c>
      <c r="E7" s="3">
        <v>150</v>
      </c>
      <c r="F7" s="23"/>
      <c r="G7" s="23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ht="28">
      <c r="A8" s="10">
        <v>11477</v>
      </c>
      <c r="B8" s="10">
        <v>264413</v>
      </c>
      <c r="C8" s="3" t="s">
        <v>14</v>
      </c>
      <c r="D8" s="3" t="s">
        <v>16</v>
      </c>
      <c r="E8" s="3">
        <v>100</v>
      </c>
      <c r="F8" s="23"/>
      <c r="G8" s="23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ht="28">
      <c r="A9" s="10">
        <v>11477</v>
      </c>
      <c r="B9" s="10">
        <v>264414</v>
      </c>
      <c r="C9" s="3" t="s">
        <v>14</v>
      </c>
      <c r="D9" s="3" t="s">
        <v>17</v>
      </c>
      <c r="E9" s="3">
        <v>100</v>
      </c>
      <c r="F9" s="23"/>
      <c r="G9" s="23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ht="28">
      <c r="A10" s="10">
        <v>11477</v>
      </c>
      <c r="B10" s="10">
        <v>264415</v>
      </c>
      <c r="C10" s="3" t="s">
        <v>14</v>
      </c>
      <c r="D10" s="3" t="s">
        <v>18</v>
      </c>
      <c r="E10" s="3">
        <v>200</v>
      </c>
      <c r="F10" s="23"/>
      <c r="G10" s="23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ht="28">
      <c r="A11" s="10">
        <v>11477</v>
      </c>
      <c r="B11" s="10">
        <v>264416</v>
      </c>
      <c r="C11" s="3" t="s">
        <v>14</v>
      </c>
      <c r="D11" s="3" t="s">
        <v>19</v>
      </c>
      <c r="E11" s="3">
        <v>100</v>
      </c>
      <c r="F11" s="23"/>
      <c r="G11" s="23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ht="28">
      <c r="A12" s="10">
        <v>11477</v>
      </c>
      <c r="B12" s="10">
        <v>264417</v>
      </c>
      <c r="C12" s="3" t="s">
        <v>14</v>
      </c>
      <c r="D12" s="3" t="s">
        <v>20</v>
      </c>
      <c r="E12" s="3">
        <v>150</v>
      </c>
      <c r="F12" s="23"/>
      <c r="G12" s="23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ht="28">
      <c r="A13" s="10">
        <v>11477</v>
      </c>
      <c r="B13" s="10">
        <v>264418</v>
      </c>
      <c r="C13" s="3" t="s">
        <v>14</v>
      </c>
      <c r="D13" s="3" t="s">
        <v>21</v>
      </c>
      <c r="E13" s="3">
        <v>200</v>
      </c>
      <c r="F13" s="23"/>
      <c r="G13" s="23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ht="28">
      <c r="A14" s="10">
        <v>11477</v>
      </c>
      <c r="B14" s="10">
        <v>264419</v>
      </c>
      <c r="C14" s="11" t="s">
        <v>22</v>
      </c>
      <c r="D14" s="11" t="s">
        <v>23</v>
      </c>
      <c r="E14" s="11">
        <v>-50</v>
      </c>
      <c r="F14" s="23"/>
      <c r="G14" s="23"/>
      <c r="H14" s="12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ht="28">
      <c r="A15" s="10">
        <v>11477</v>
      </c>
      <c r="B15" s="10">
        <v>264420</v>
      </c>
      <c r="C15" s="11" t="s">
        <v>22</v>
      </c>
      <c r="D15" s="11" t="s">
        <v>24</v>
      </c>
      <c r="E15" s="11">
        <v>-50</v>
      </c>
      <c r="F15" s="23"/>
      <c r="G15" s="23"/>
      <c r="H15" s="12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ht="28">
      <c r="A16" s="10">
        <v>11477</v>
      </c>
      <c r="B16" s="10">
        <v>264421</v>
      </c>
      <c r="C16" s="11" t="s">
        <v>22</v>
      </c>
      <c r="D16" s="11" t="s">
        <v>25</v>
      </c>
      <c r="E16" s="11">
        <v>-10</v>
      </c>
      <c r="F16" s="23"/>
      <c r="G16" s="23"/>
      <c r="H16" s="12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>
      <c r="C18" t="s">
        <v>26</v>
      </c>
      <c r="E18">
        <f>SUMIF($E$6:$E$16, "&gt;0")</f>
        <v>1000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>
      <c r="C19" t="s">
        <v>27</v>
      </c>
      <c r="F19" s="13">
        <f>SUM($F$7:$F$16)</f>
        <v>0</v>
      </c>
      <c r="G19" s="13">
        <f>SUM($G$7:$G$16)</f>
        <v>0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>
      <c r="D20" t="s">
        <v>29</v>
      </c>
      <c r="E20" t="s">
        <v>30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>
      <c r="C21" t="s">
        <v>28</v>
      </c>
      <c r="D21" s="14">
        <f>LARGE($F$19:$G$19,1)</f>
        <v>0</v>
      </c>
      <c r="E21">
        <f>INDEX($F$6:$G$6,MATCH($D$21,$F$19:$G$19,0))</f>
        <v>5031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>
      <c r="C22" t="s">
        <v>31</v>
      </c>
      <c r="D22" s="15">
        <f>LARGE($F$19:$G$19,2)</f>
        <v>0</v>
      </c>
      <c r="E22">
        <f>INDEX($F$6:$G$6,MATCH($D$22,$F$19:$G$19,0))</f>
        <v>5031</v>
      </c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>
      <c r="C23" t="s">
        <v>32</v>
      </c>
      <c r="D23" s="16" t="e">
        <f>LARGE($F$19:$G$19,3)</f>
        <v>#NUM!</v>
      </c>
      <c r="E23" t="e">
        <f>INDEX($F$6:$G$6,MATCH($D$23,$F$19:$G$19,0))</f>
        <v>#NUM!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>
      <c r="C24" t="s">
        <v>33</v>
      </c>
      <c r="D24" s="17" t="e">
        <f>LARGE($F$19:$G$19,4)</f>
        <v>#NUM!</v>
      </c>
      <c r="E24" t="e">
        <f>INDEX($F$6:$G$6,MATCH($D$24,$F$19:$G$19,0))</f>
        <v>#NUM!</v>
      </c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>
      <c r="C25" t="s">
        <v>34</v>
      </c>
      <c r="D25" s="18" t="e">
        <f>LARGE($F$19:$G$19,5)</f>
        <v>#NUM!</v>
      </c>
      <c r="E25" t="e">
        <f>INDEX($F$6:$G$6,MATCH($D$25,$F$19:$G$19,0))</f>
        <v>#NUM!</v>
      </c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conditionalFormatting sqref="E7">
    <cfRule type="cellIs" dxfId="24" priority="1" stopIfTrue="1" operator="greaterThan">
      <formula>$E$7</formula>
    </cfRule>
    <cfRule type="cellIs" dxfId="23" priority="2" stopIfTrue="1" operator="equal">
      <formula>""</formula>
    </cfRule>
  </conditionalFormatting>
  <conditionalFormatting sqref="E8">
    <cfRule type="cellIs" dxfId="22" priority="3" stopIfTrue="1" operator="greaterThan">
      <formula>$E$8</formula>
    </cfRule>
    <cfRule type="cellIs" dxfId="21" priority="4" stopIfTrue="1" operator="equal">
      <formula>""</formula>
    </cfRule>
  </conditionalFormatting>
  <conditionalFormatting sqref="E9">
    <cfRule type="cellIs" dxfId="20" priority="5" stopIfTrue="1" operator="greaterThan">
      <formula>$E$9</formula>
    </cfRule>
    <cfRule type="cellIs" dxfId="19" priority="6" stopIfTrue="1" operator="equal">
      <formula>""</formula>
    </cfRule>
  </conditionalFormatting>
  <conditionalFormatting sqref="E10">
    <cfRule type="cellIs" dxfId="18" priority="7" stopIfTrue="1" operator="greaterThan">
      <formula>$E$10</formula>
    </cfRule>
    <cfRule type="cellIs" dxfId="17" priority="8" stopIfTrue="1" operator="equal">
      <formula>""</formula>
    </cfRule>
  </conditionalFormatting>
  <conditionalFormatting sqref="E11">
    <cfRule type="cellIs" dxfId="16" priority="9" stopIfTrue="1" operator="greaterThan">
      <formula>$E$11</formula>
    </cfRule>
    <cfRule type="cellIs" dxfId="15" priority="10" stopIfTrue="1" operator="equal">
      <formula>""</formula>
    </cfRule>
  </conditionalFormatting>
  <conditionalFormatting sqref="E12">
    <cfRule type="cellIs" dxfId="14" priority="11" stopIfTrue="1" operator="greaterThan">
      <formula>$E$12</formula>
    </cfRule>
    <cfRule type="cellIs" dxfId="13" priority="12" stopIfTrue="1" operator="equal">
      <formula>""</formula>
    </cfRule>
  </conditionalFormatting>
  <conditionalFormatting sqref="E13">
    <cfRule type="cellIs" dxfId="12" priority="13" stopIfTrue="1" operator="greaterThan">
      <formula>$E$13</formula>
    </cfRule>
    <cfRule type="cellIs" dxfId="11" priority="14" stopIfTrue="1" operator="equal">
      <formula>""</formula>
    </cfRule>
  </conditionalFormatting>
  <conditionalFormatting sqref="E14">
    <cfRule type="cellIs" dxfId="10" priority="15" stopIfTrue="1" operator="lessThan">
      <formula>$E$14</formula>
    </cfRule>
    <cfRule type="cellIs" dxfId="9" priority="16" stopIfTrue="1" operator="greaterThan">
      <formula>0</formula>
    </cfRule>
  </conditionalFormatting>
  <conditionalFormatting sqref="E15">
    <cfRule type="cellIs" dxfId="8" priority="17" stopIfTrue="1" operator="lessThan">
      <formula>$E$15</formula>
    </cfRule>
    <cfRule type="cellIs" dxfId="7" priority="18" stopIfTrue="1" operator="greaterThan">
      <formula>0</formula>
    </cfRule>
  </conditionalFormatting>
  <conditionalFormatting sqref="E16">
    <cfRule type="cellIs" dxfId="6" priority="19" stopIfTrue="1" operator="lessThan">
      <formula>$E$16</formula>
    </cfRule>
    <cfRule type="cellIs" dxfId="5" priority="20" stopIfTrue="1" operator="greaterThan">
      <formula>0</formula>
    </cfRule>
  </conditionalFormatting>
  <conditionalFormatting sqref="C19:G19">
    <cfRule type="cellIs" dxfId="4" priority="21" stopIfTrue="1" operator="equal">
      <formula>$D$21</formula>
    </cfRule>
    <cfRule type="cellIs" dxfId="3" priority="22" stopIfTrue="1" operator="equal">
      <formula>$D$22</formula>
    </cfRule>
    <cfRule type="cellIs" dxfId="2" priority="23" stopIfTrue="1" operator="equal">
      <formula>$D$23</formula>
    </cfRule>
    <cfRule type="cellIs" dxfId="1" priority="24" stopIfTrue="1" operator="equal">
      <formula>$D$24</formula>
    </cfRule>
    <cfRule type="cellIs" dxfId="0" priority="25" stopIfTrue="1" operator="equal">
      <formula>$D$25</formula>
    </cfRule>
  </conditionalFormatting>
  <pageMargins left="0.25" right="0.25" top="0.5" bottom="0.5" header="0.5" footer="0.5"/>
  <headerFooter alignWithMargins="0">
    <oddFooter>&amp;CPage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Totals</vt:lpstr>
      <vt:lpstr>Judge1</vt:lpstr>
      <vt:lpstr>Judge2</vt:lpstr>
      <vt:lpstr>Judge3</vt:lpstr>
      <vt:lpstr>Judge4</vt:lpstr>
      <vt:lpstr>Judge5</vt:lpstr>
      <vt:lpstr>Printable</vt:lpstr>
    </vt:vector>
  </TitlesOfParts>
  <Company>Enterprise Development Group,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SkillsUSA ScoreMaster Template</dc:title>
  <dc:creator>Mark Williams</dc:creator>
  <dc:description>Conference Registration Scoring Template - updated June 2010</dc:description>
  <cp:lastModifiedBy>Peyton Holland</cp:lastModifiedBy>
  <cp:lastPrinted>2002-06-22T17:00:52Z</cp:lastPrinted>
  <dcterms:created xsi:type="dcterms:W3CDTF">2002-05-15T02:32:49Z</dcterms:created>
  <dcterms:modified xsi:type="dcterms:W3CDTF">2016-04-27T22:15:07Z</dcterms:modified>
</cp:coreProperties>
</file>